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95"/>
  </bookViews>
  <sheets>
    <sheet name="от 7-11 лет школа" sheetId="9" r:id="rId1"/>
    <sheet name="от 12-17 лет школа" sheetId="8" r:id="rId2"/>
    <sheet name="инт  от 7-10 лет" sheetId="7" r:id="rId3"/>
    <sheet name="от 11-17 лет инт" sheetId="6" r:id="rId4"/>
  </sheets>
  <externalReferences>
    <externalReference r:id="rId5"/>
  </externalReferences>
  <definedNames>
    <definedName name="_GoBack" localSheetId="2">'инт  от 7-10 лет'!#REF!</definedName>
    <definedName name="_GoBack" localSheetId="3">'от 11-17 лет инт'!#REF!</definedName>
    <definedName name="_GoBack" localSheetId="1">'от 12-17 лет школа'!#REF!</definedName>
    <definedName name="_GoBack" localSheetId="0">'от 7-11 лет школа'!#REF!</definedName>
  </definedNames>
  <calcPr calcId="162913"/>
</workbook>
</file>

<file path=xl/calcChain.xml><?xml version="1.0" encoding="utf-8"?>
<calcChain xmlns="http://schemas.openxmlformats.org/spreadsheetml/2006/main">
  <c r="O493" i="6" l="1"/>
  <c r="N493" i="6"/>
  <c r="M493" i="6"/>
  <c r="L493" i="6"/>
  <c r="K493" i="6"/>
  <c r="J493" i="6"/>
  <c r="I493" i="6"/>
  <c r="I494" i="6" s="1"/>
  <c r="H493" i="6"/>
  <c r="G493" i="6"/>
  <c r="F493" i="6"/>
  <c r="E493" i="6"/>
  <c r="D493" i="6"/>
  <c r="C493" i="6"/>
  <c r="O486" i="6"/>
  <c r="N486" i="6"/>
  <c r="M486" i="6"/>
  <c r="L486" i="6"/>
  <c r="K486" i="6"/>
  <c r="J486" i="6"/>
  <c r="I486" i="6"/>
  <c r="H486" i="6"/>
  <c r="G486" i="6"/>
  <c r="F486" i="6"/>
  <c r="E486" i="6"/>
  <c r="D486" i="6"/>
  <c r="C486" i="6"/>
  <c r="O481" i="6"/>
  <c r="N481" i="6"/>
  <c r="M481" i="6"/>
  <c r="L481" i="6"/>
  <c r="K481" i="6"/>
  <c r="K494" i="6" s="1"/>
  <c r="J481" i="6"/>
  <c r="I481" i="6"/>
  <c r="H481" i="6"/>
  <c r="G481" i="6"/>
  <c r="F481" i="6"/>
  <c r="E481" i="6"/>
  <c r="D481" i="6"/>
  <c r="C481" i="6"/>
  <c r="C494" i="6" s="1"/>
  <c r="O472" i="6"/>
  <c r="N472" i="6"/>
  <c r="M472" i="6"/>
  <c r="L472" i="6"/>
  <c r="K472" i="6"/>
  <c r="J472" i="6"/>
  <c r="I472" i="6"/>
  <c r="H472" i="6"/>
  <c r="H494" i="6" s="1"/>
  <c r="G472" i="6"/>
  <c r="F472" i="6"/>
  <c r="E472" i="6"/>
  <c r="D472" i="6"/>
  <c r="O469" i="6"/>
  <c r="N469" i="6"/>
  <c r="M469" i="6"/>
  <c r="L469" i="6"/>
  <c r="K469" i="6"/>
  <c r="J469" i="6"/>
  <c r="I469" i="6"/>
  <c r="H469" i="6"/>
  <c r="G469" i="6"/>
  <c r="F469" i="6"/>
  <c r="E469" i="6"/>
  <c r="D469" i="6"/>
  <c r="C469" i="6"/>
  <c r="O458" i="6"/>
  <c r="N458" i="6"/>
  <c r="M458" i="6"/>
  <c r="L458" i="6"/>
  <c r="K458" i="6"/>
  <c r="J458" i="6"/>
  <c r="J459" i="6" s="1"/>
  <c r="I458" i="6"/>
  <c r="H458" i="6"/>
  <c r="G458" i="6"/>
  <c r="F458" i="6"/>
  <c r="E458" i="6"/>
  <c r="D458" i="6"/>
  <c r="C458" i="6"/>
  <c r="G452" i="6"/>
  <c r="F452" i="6"/>
  <c r="E452" i="6"/>
  <c r="D452" i="6"/>
  <c r="C452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O435" i="6"/>
  <c r="N435" i="6"/>
  <c r="M435" i="6"/>
  <c r="L435" i="6"/>
  <c r="K435" i="6"/>
  <c r="J435" i="6"/>
  <c r="I435" i="6"/>
  <c r="H435" i="6"/>
  <c r="G435" i="6"/>
  <c r="F435" i="6"/>
  <c r="E435" i="6"/>
  <c r="D435" i="6"/>
  <c r="C43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O401" i="6"/>
  <c r="N401" i="6"/>
  <c r="M401" i="6"/>
  <c r="M426" i="6" s="1"/>
  <c r="L401" i="6"/>
  <c r="K401" i="6"/>
  <c r="J401" i="6"/>
  <c r="I401" i="6"/>
  <c r="H401" i="6"/>
  <c r="H426" i="6" s="1"/>
  <c r="G401" i="6"/>
  <c r="G426" i="6" s="1"/>
  <c r="F401" i="6"/>
  <c r="E401" i="6"/>
  <c r="E426" i="6" s="1"/>
  <c r="D401" i="6"/>
  <c r="C401" i="6"/>
  <c r="O392" i="6"/>
  <c r="N392" i="6"/>
  <c r="M392" i="6"/>
  <c r="L392" i="6"/>
  <c r="K392" i="6"/>
  <c r="J392" i="6"/>
  <c r="I392" i="6"/>
  <c r="H392" i="6"/>
  <c r="G392" i="6"/>
  <c r="F392" i="6"/>
  <c r="E392" i="6"/>
  <c r="D392" i="6"/>
  <c r="C392" i="6"/>
  <c r="O385" i="6"/>
  <c r="N385" i="6"/>
  <c r="M385" i="6"/>
  <c r="L385" i="6"/>
  <c r="K385" i="6"/>
  <c r="J385" i="6"/>
  <c r="I385" i="6"/>
  <c r="H385" i="6"/>
  <c r="G385" i="6"/>
  <c r="F385" i="6"/>
  <c r="E385" i="6"/>
  <c r="D385" i="6"/>
  <c r="C385" i="6"/>
  <c r="O379" i="6"/>
  <c r="N379" i="6"/>
  <c r="M379" i="6"/>
  <c r="L379" i="6"/>
  <c r="K379" i="6"/>
  <c r="J379" i="6"/>
  <c r="I379" i="6"/>
  <c r="H379" i="6"/>
  <c r="G379" i="6"/>
  <c r="F379" i="6"/>
  <c r="E379" i="6"/>
  <c r="D379" i="6"/>
  <c r="C379" i="6"/>
  <c r="O368" i="6"/>
  <c r="N368" i="6"/>
  <c r="N393" i="6" s="1"/>
  <c r="M368" i="6"/>
  <c r="L368" i="6"/>
  <c r="L393" i="6" s="1"/>
  <c r="K368" i="6"/>
  <c r="K393" i="6" s="1"/>
  <c r="J368" i="6"/>
  <c r="I368" i="6"/>
  <c r="I393" i="6" s="1"/>
  <c r="H368" i="6"/>
  <c r="H393" i="6" s="1"/>
  <c r="G368" i="6"/>
  <c r="F368" i="6"/>
  <c r="F393" i="6" s="1"/>
  <c r="E368" i="6"/>
  <c r="D368" i="6"/>
  <c r="D393" i="6" s="1"/>
  <c r="C368" i="6"/>
  <c r="C393" i="6" s="1"/>
  <c r="O359" i="6"/>
  <c r="N359" i="6"/>
  <c r="M359" i="6"/>
  <c r="L359" i="6"/>
  <c r="K359" i="6"/>
  <c r="J359" i="6"/>
  <c r="I359" i="6"/>
  <c r="H359" i="6"/>
  <c r="G359" i="6"/>
  <c r="F359" i="6"/>
  <c r="E359" i="6"/>
  <c r="D359" i="6"/>
  <c r="C359" i="6"/>
  <c r="O352" i="6"/>
  <c r="N352" i="6"/>
  <c r="M352" i="6"/>
  <c r="L352" i="6"/>
  <c r="K352" i="6"/>
  <c r="J352" i="6"/>
  <c r="I352" i="6"/>
  <c r="H352" i="6"/>
  <c r="G352" i="6"/>
  <c r="F352" i="6"/>
  <c r="E352" i="6"/>
  <c r="D352" i="6"/>
  <c r="C352" i="6"/>
  <c r="O348" i="6"/>
  <c r="N348" i="6"/>
  <c r="M348" i="6"/>
  <c r="L348" i="6"/>
  <c r="K348" i="6"/>
  <c r="J348" i="6"/>
  <c r="I348" i="6"/>
  <c r="H348" i="6"/>
  <c r="G348" i="6"/>
  <c r="F348" i="6"/>
  <c r="E348" i="6"/>
  <c r="D348" i="6"/>
  <c r="C348" i="6"/>
  <c r="O338" i="6"/>
  <c r="O360" i="6" s="1"/>
  <c r="N338" i="6"/>
  <c r="M338" i="6"/>
  <c r="M360" i="6" s="1"/>
  <c r="L338" i="6"/>
  <c r="L360" i="6" s="1"/>
  <c r="K338" i="6"/>
  <c r="J338" i="6"/>
  <c r="J360" i="6" s="1"/>
  <c r="I338" i="6"/>
  <c r="H338" i="6"/>
  <c r="H360" i="6" s="1"/>
  <c r="G338" i="6"/>
  <c r="G360" i="6" s="1"/>
  <c r="F338" i="6"/>
  <c r="E338" i="6"/>
  <c r="E360" i="6" s="1"/>
  <c r="D338" i="6"/>
  <c r="D360" i="6" s="1"/>
  <c r="C338" i="6"/>
  <c r="O327" i="6"/>
  <c r="N327" i="6"/>
  <c r="M327" i="6"/>
  <c r="L327" i="6"/>
  <c r="K327" i="6"/>
  <c r="J327" i="6"/>
  <c r="I327" i="6"/>
  <c r="H327" i="6"/>
  <c r="G327" i="6"/>
  <c r="F327" i="6"/>
  <c r="E327" i="6"/>
  <c r="D327" i="6"/>
  <c r="C327" i="6"/>
  <c r="O320" i="6"/>
  <c r="N320" i="6"/>
  <c r="M320" i="6"/>
  <c r="L320" i="6"/>
  <c r="K320" i="6"/>
  <c r="J320" i="6"/>
  <c r="I320" i="6"/>
  <c r="H320" i="6"/>
  <c r="G320" i="6"/>
  <c r="F320" i="6"/>
  <c r="E320" i="6"/>
  <c r="D320" i="6"/>
  <c r="C320" i="6"/>
  <c r="O315" i="6"/>
  <c r="N315" i="6"/>
  <c r="M315" i="6"/>
  <c r="L315" i="6"/>
  <c r="K315" i="6"/>
  <c r="J315" i="6"/>
  <c r="I315" i="6"/>
  <c r="H315" i="6"/>
  <c r="G315" i="6"/>
  <c r="F315" i="6"/>
  <c r="E315" i="6"/>
  <c r="D315" i="6"/>
  <c r="C315" i="6"/>
  <c r="O304" i="6"/>
  <c r="N304" i="6"/>
  <c r="M304" i="6"/>
  <c r="L304" i="6"/>
  <c r="K304" i="6"/>
  <c r="J304" i="6"/>
  <c r="I304" i="6"/>
  <c r="I328" i="6" s="1"/>
  <c r="H304" i="6"/>
  <c r="G304" i="6"/>
  <c r="F304" i="6"/>
  <c r="E304" i="6"/>
  <c r="D304" i="6"/>
  <c r="C304" i="6"/>
  <c r="O292" i="6"/>
  <c r="N292" i="6"/>
  <c r="M292" i="6"/>
  <c r="L292" i="6"/>
  <c r="K292" i="6"/>
  <c r="J292" i="6"/>
  <c r="I292" i="6"/>
  <c r="H292" i="6"/>
  <c r="G292" i="6"/>
  <c r="F292" i="6"/>
  <c r="E292" i="6"/>
  <c r="D292" i="6"/>
  <c r="C292" i="6"/>
  <c r="O286" i="6"/>
  <c r="N286" i="6"/>
  <c r="M286" i="6"/>
  <c r="L286" i="6"/>
  <c r="K286" i="6"/>
  <c r="J286" i="6"/>
  <c r="I286" i="6"/>
  <c r="H286" i="6"/>
  <c r="G286" i="6"/>
  <c r="F286" i="6"/>
  <c r="E286" i="6"/>
  <c r="D286" i="6"/>
  <c r="C286" i="6"/>
  <c r="O281" i="6"/>
  <c r="N281" i="6"/>
  <c r="M281" i="6"/>
  <c r="L281" i="6"/>
  <c r="K281" i="6"/>
  <c r="J281" i="6"/>
  <c r="I281" i="6"/>
  <c r="H281" i="6"/>
  <c r="G281" i="6"/>
  <c r="F281" i="6"/>
  <c r="E281" i="6"/>
  <c r="D281" i="6"/>
  <c r="C281" i="6"/>
  <c r="O270" i="6"/>
  <c r="N270" i="6"/>
  <c r="M270" i="6"/>
  <c r="L270" i="6"/>
  <c r="K270" i="6"/>
  <c r="J270" i="6"/>
  <c r="J293" i="6" s="1"/>
  <c r="I270" i="6"/>
  <c r="H270" i="6"/>
  <c r="G270" i="6"/>
  <c r="F270" i="6"/>
  <c r="E270" i="6"/>
  <c r="D270" i="6"/>
  <c r="C270" i="6"/>
  <c r="O259" i="6"/>
  <c r="N259" i="6"/>
  <c r="M259" i="6"/>
  <c r="L259" i="6"/>
  <c r="K259" i="6"/>
  <c r="J259" i="6"/>
  <c r="I259" i="6"/>
  <c r="H259" i="6"/>
  <c r="G259" i="6"/>
  <c r="F259" i="6"/>
  <c r="E259" i="6"/>
  <c r="D259" i="6"/>
  <c r="C259" i="6"/>
  <c r="O252" i="6"/>
  <c r="N252" i="6"/>
  <c r="M252" i="6"/>
  <c r="L252" i="6"/>
  <c r="K252" i="6"/>
  <c r="J252" i="6"/>
  <c r="I252" i="6"/>
  <c r="H252" i="6"/>
  <c r="G252" i="6"/>
  <c r="F252" i="6"/>
  <c r="E252" i="6"/>
  <c r="D252" i="6"/>
  <c r="C252" i="6"/>
  <c r="O247" i="6"/>
  <c r="N247" i="6"/>
  <c r="M247" i="6"/>
  <c r="L247" i="6"/>
  <c r="K247" i="6"/>
  <c r="J247" i="6"/>
  <c r="I247" i="6"/>
  <c r="H247" i="6"/>
  <c r="G247" i="6"/>
  <c r="F247" i="6"/>
  <c r="E247" i="6"/>
  <c r="D247" i="6"/>
  <c r="C247" i="6"/>
  <c r="O236" i="6"/>
  <c r="N236" i="6"/>
  <c r="N260" i="6" s="1"/>
  <c r="M236" i="6"/>
  <c r="L236" i="6"/>
  <c r="L260" i="6" s="1"/>
  <c r="K236" i="6"/>
  <c r="J236" i="6"/>
  <c r="I236" i="6"/>
  <c r="H236" i="6"/>
  <c r="H260" i="6" s="1"/>
  <c r="G236" i="6"/>
  <c r="F236" i="6"/>
  <c r="F260" i="6" s="1"/>
  <c r="E236" i="6"/>
  <c r="D236" i="6"/>
  <c r="D260" i="6" s="1"/>
  <c r="C236" i="6"/>
  <c r="G224" i="6"/>
  <c r="F224" i="6"/>
  <c r="E224" i="6"/>
  <c r="D224" i="6"/>
  <c r="C224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D213" i="6"/>
  <c r="O212" i="6"/>
  <c r="N212" i="6"/>
  <c r="M212" i="6"/>
  <c r="M225" i="6" s="1"/>
  <c r="L212" i="6"/>
  <c r="L225" i="6" s="1"/>
  <c r="K212" i="6"/>
  <c r="J212" i="6"/>
  <c r="I212" i="6"/>
  <c r="H212" i="6"/>
  <c r="G212" i="6"/>
  <c r="F212" i="6"/>
  <c r="E212" i="6"/>
  <c r="D212" i="6"/>
  <c r="D225" i="6" s="1"/>
  <c r="C212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O201" i="6"/>
  <c r="N201" i="6"/>
  <c r="M201" i="6"/>
  <c r="L201" i="6"/>
  <c r="K201" i="6"/>
  <c r="J201" i="6"/>
  <c r="I201" i="6"/>
  <c r="G201" i="6"/>
  <c r="F201" i="6"/>
  <c r="E201" i="6"/>
  <c r="E225" i="6" s="1"/>
  <c r="D201" i="6"/>
  <c r="C201" i="6"/>
  <c r="H199" i="6"/>
  <c r="H201" i="6" s="1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O166" i="6"/>
  <c r="O189" i="6" s="1"/>
  <c r="N166" i="6"/>
  <c r="N189" i="6" s="1"/>
  <c r="M166" i="6"/>
  <c r="L166" i="6"/>
  <c r="K166" i="6"/>
  <c r="J166" i="6"/>
  <c r="I166" i="6"/>
  <c r="I189" i="6" s="1"/>
  <c r="H166" i="6"/>
  <c r="G166" i="6"/>
  <c r="G189" i="6" s="1"/>
  <c r="F166" i="6"/>
  <c r="F189" i="6" s="1"/>
  <c r="E166" i="6"/>
  <c r="D166" i="6"/>
  <c r="C166" i="6"/>
  <c r="O155" i="6"/>
  <c r="N155" i="6"/>
  <c r="M155" i="6"/>
  <c r="L155" i="6"/>
  <c r="K155" i="6"/>
  <c r="K156" i="6" s="1"/>
  <c r="J155" i="6"/>
  <c r="I155" i="6"/>
  <c r="H155" i="6"/>
  <c r="G155" i="6"/>
  <c r="F155" i="6"/>
  <c r="E155" i="6"/>
  <c r="D155" i="6"/>
  <c r="C155" i="6"/>
  <c r="C156" i="6" s="1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O118" i="6"/>
  <c r="N118" i="6"/>
  <c r="M118" i="6"/>
  <c r="L118" i="6"/>
  <c r="K118" i="6"/>
  <c r="K119" i="6" s="1"/>
  <c r="J118" i="6"/>
  <c r="I118" i="6"/>
  <c r="H118" i="6"/>
  <c r="G118" i="6"/>
  <c r="F118" i="6"/>
  <c r="E118" i="6"/>
  <c r="D118" i="6"/>
  <c r="C118" i="6"/>
  <c r="C119" i="6" s="1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O106" i="6"/>
  <c r="N106" i="6"/>
  <c r="M106" i="6"/>
  <c r="M119" i="6" s="1"/>
  <c r="L106" i="6"/>
  <c r="K106" i="6"/>
  <c r="J106" i="6"/>
  <c r="I106" i="6"/>
  <c r="H106" i="6"/>
  <c r="G106" i="6"/>
  <c r="F106" i="6"/>
  <c r="E106" i="6"/>
  <c r="E119" i="6" s="1"/>
  <c r="D106" i="6"/>
  <c r="C106" i="6"/>
  <c r="O93" i="6"/>
  <c r="N93" i="6"/>
  <c r="M93" i="6"/>
  <c r="L93" i="6"/>
  <c r="K93" i="6"/>
  <c r="J93" i="6"/>
  <c r="J119" i="6" s="1"/>
  <c r="I93" i="6"/>
  <c r="H93" i="6"/>
  <c r="G93" i="6"/>
  <c r="F93" i="6"/>
  <c r="F119" i="6" s="1"/>
  <c r="E93" i="6"/>
  <c r="D93" i="6"/>
  <c r="C93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G37" i="6"/>
  <c r="F37" i="6"/>
  <c r="E37" i="6"/>
  <c r="D37" i="6"/>
  <c r="C37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O23" i="6"/>
  <c r="N23" i="6"/>
  <c r="M23" i="6"/>
  <c r="L23" i="6"/>
  <c r="K23" i="6"/>
  <c r="J23" i="6"/>
  <c r="I23" i="6"/>
  <c r="I44" i="6" s="1"/>
  <c r="H23" i="6"/>
  <c r="G23" i="6"/>
  <c r="F23" i="6"/>
  <c r="E23" i="6"/>
  <c r="D23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O495" i="7"/>
  <c r="N495" i="7"/>
  <c r="M495" i="7"/>
  <c r="L495" i="7"/>
  <c r="K495" i="7"/>
  <c r="J495" i="7"/>
  <c r="I495" i="7"/>
  <c r="H495" i="7"/>
  <c r="G495" i="7"/>
  <c r="F495" i="7"/>
  <c r="E495" i="7"/>
  <c r="D495" i="7"/>
  <c r="C495" i="7"/>
  <c r="O488" i="7"/>
  <c r="N488" i="7"/>
  <c r="M488" i="7"/>
  <c r="L488" i="7"/>
  <c r="K488" i="7"/>
  <c r="J488" i="7"/>
  <c r="I488" i="7"/>
  <c r="H488" i="7"/>
  <c r="G488" i="7"/>
  <c r="F488" i="7"/>
  <c r="E488" i="7"/>
  <c r="D488" i="7"/>
  <c r="C488" i="7"/>
  <c r="O483" i="7"/>
  <c r="N483" i="7"/>
  <c r="M483" i="7"/>
  <c r="L483" i="7"/>
  <c r="K483" i="7"/>
  <c r="K497" i="7" s="1"/>
  <c r="J483" i="7"/>
  <c r="I483" i="7"/>
  <c r="H483" i="7"/>
  <c r="G483" i="7"/>
  <c r="F483" i="7"/>
  <c r="E483" i="7"/>
  <c r="D483" i="7"/>
  <c r="C483" i="7"/>
  <c r="C497" i="7" s="1"/>
  <c r="O473" i="7"/>
  <c r="N473" i="7"/>
  <c r="M473" i="7"/>
  <c r="L473" i="7"/>
  <c r="K473" i="7"/>
  <c r="J473" i="7"/>
  <c r="I473" i="7"/>
  <c r="H473" i="7"/>
  <c r="G473" i="7"/>
  <c r="F473" i="7"/>
  <c r="E473" i="7"/>
  <c r="D473" i="7"/>
  <c r="C473" i="7"/>
  <c r="O470" i="7"/>
  <c r="N470" i="7"/>
  <c r="M470" i="7"/>
  <c r="L470" i="7"/>
  <c r="K470" i="7"/>
  <c r="J470" i="7"/>
  <c r="I470" i="7"/>
  <c r="H470" i="7"/>
  <c r="G470" i="7"/>
  <c r="F470" i="7"/>
  <c r="E470" i="7"/>
  <c r="D470" i="7"/>
  <c r="C470" i="7"/>
  <c r="O458" i="7"/>
  <c r="N458" i="7"/>
  <c r="M458" i="7"/>
  <c r="L458" i="7"/>
  <c r="K458" i="7"/>
  <c r="J458" i="7"/>
  <c r="I458" i="7"/>
  <c r="H458" i="7"/>
  <c r="G458" i="7"/>
  <c r="F458" i="7"/>
  <c r="E458" i="7"/>
  <c r="D458" i="7"/>
  <c r="C458" i="7"/>
  <c r="G452" i="7"/>
  <c r="F452" i="7"/>
  <c r="E452" i="7"/>
  <c r="D452" i="7"/>
  <c r="C452" i="7"/>
  <c r="O447" i="7"/>
  <c r="N447" i="7"/>
  <c r="M447" i="7"/>
  <c r="L447" i="7"/>
  <c r="K447" i="7"/>
  <c r="J447" i="7"/>
  <c r="I447" i="7"/>
  <c r="H447" i="7"/>
  <c r="G447" i="7"/>
  <c r="F447" i="7"/>
  <c r="E447" i="7"/>
  <c r="D447" i="7"/>
  <c r="C447" i="7"/>
  <c r="O438" i="7"/>
  <c r="N438" i="7"/>
  <c r="M438" i="7"/>
  <c r="L438" i="7"/>
  <c r="K438" i="7"/>
  <c r="J438" i="7"/>
  <c r="J459" i="7" s="1"/>
  <c r="I438" i="7"/>
  <c r="H438" i="7"/>
  <c r="G438" i="7"/>
  <c r="F438" i="7"/>
  <c r="E438" i="7"/>
  <c r="D438" i="7"/>
  <c r="O435" i="7"/>
  <c r="N435" i="7"/>
  <c r="M435" i="7"/>
  <c r="L435" i="7"/>
  <c r="K435" i="7"/>
  <c r="J435" i="7"/>
  <c r="I435" i="7"/>
  <c r="H435" i="7"/>
  <c r="G435" i="7"/>
  <c r="F435" i="7"/>
  <c r="E435" i="7"/>
  <c r="D435" i="7"/>
  <c r="C435" i="7"/>
  <c r="O425" i="7"/>
  <c r="N425" i="7"/>
  <c r="M425" i="7"/>
  <c r="L425" i="7"/>
  <c r="K425" i="7"/>
  <c r="J425" i="7"/>
  <c r="I425" i="7"/>
  <c r="H425" i="7"/>
  <c r="G425" i="7"/>
  <c r="F425" i="7"/>
  <c r="E425" i="7"/>
  <c r="D425" i="7"/>
  <c r="C425" i="7"/>
  <c r="O418" i="7"/>
  <c r="N418" i="7"/>
  <c r="M418" i="7"/>
  <c r="L418" i="7"/>
  <c r="K418" i="7"/>
  <c r="J418" i="7"/>
  <c r="I418" i="7"/>
  <c r="H418" i="7"/>
  <c r="G418" i="7"/>
  <c r="F418" i="7"/>
  <c r="E418" i="7"/>
  <c r="D418" i="7"/>
  <c r="C418" i="7"/>
  <c r="O413" i="7"/>
  <c r="N413" i="7"/>
  <c r="M413" i="7"/>
  <c r="L413" i="7"/>
  <c r="K413" i="7"/>
  <c r="J413" i="7"/>
  <c r="I413" i="7"/>
  <c r="H413" i="7"/>
  <c r="G413" i="7"/>
  <c r="F413" i="7"/>
  <c r="E413" i="7"/>
  <c r="D413" i="7"/>
  <c r="C413" i="7"/>
  <c r="O401" i="7"/>
  <c r="O426" i="7" s="1"/>
  <c r="N401" i="7"/>
  <c r="M401" i="7"/>
  <c r="L401" i="7"/>
  <c r="L426" i="7" s="1"/>
  <c r="K401" i="7"/>
  <c r="J401" i="7"/>
  <c r="J426" i="7" s="1"/>
  <c r="I401" i="7"/>
  <c r="H401" i="7"/>
  <c r="H426" i="7" s="1"/>
  <c r="G401" i="7"/>
  <c r="G426" i="7" s="1"/>
  <c r="F401" i="7"/>
  <c r="E401" i="7"/>
  <c r="D401" i="7"/>
  <c r="D426" i="7" s="1"/>
  <c r="C401" i="7"/>
  <c r="O392" i="7"/>
  <c r="N392" i="7"/>
  <c r="M392" i="7"/>
  <c r="L392" i="7"/>
  <c r="K392" i="7"/>
  <c r="J392" i="7"/>
  <c r="I392" i="7"/>
  <c r="H392" i="7"/>
  <c r="G392" i="7"/>
  <c r="F392" i="7"/>
  <c r="E392" i="7"/>
  <c r="D392" i="7"/>
  <c r="C392" i="7"/>
  <c r="O385" i="7"/>
  <c r="N385" i="7"/>
  <c r="M385" i="7"/>
  <c r="L385" i="7"/>
  <c r="K385" i="7"/>
  <c r="J385" i="7"/>
  <c r="I385" i="7"/>
  <c r="H385" i="7"/>
  <c r="G385" i="7"/>
  <c r="F385" i="7"/>
  <c r="E385" i="7"/>
  <c r="D385" i="7"/>
  <c r="C385" i="7"/>
  <c r="O379" i="7"/>
  <c r="N379" i="7"/>
  <c r="M379" i="7"/>
  <c r="L379" i="7"/>
  <c r="K379" i="7"/>
  <c r="J379" i="7"/>
  <c r="I379" i="7"/>
  <c r="H379" i="7"/>
  <c r="G379" i="7"/>
  <c r="F379" i="7"/>
  <c r="E379" i="7"/>
  <c r="D379" i="7"/>
  <c r="C379" i="7"/>
  <c r="O368" i="7"/>
  <c r="N368" i="7"/>
  <c r="N393" i="7" s="1"/>
  <c r="M368" i="7"/>
  <c r="L368" i="7"/>
  <c r="L393" i="7" s="1"/>
  <c r="K368" i="7"/>
  <c r="K393" i="7" s="1"/>
  <c r="J368" i="7"/>
  <c r="I368" i="7"/>
  <c r="I393" i="7" s="1"/>
  <c r="H368" i="7"/>
  <c r="H393" i="7" s="1"/>
  <c r="G368" i="7"/>
  <c r="F368" i="7"/>
  <c r="F393" i="7" s="1"/>
  <c r="E368" i="7"/>
  <c r="D368" i="7"/>
  <c r="D393" i="7" s="1"/>
  <c r="C368" i="7"/>
  <c r="C393" i="7" s="1"/>
  <c r="O359" i="7"/>
  <c r="N359" i="7"/>
  <c r="M359" i="7"/>
  <c r="L359" i="7"/>
  <c r="K359" i="7"/>
  <c r="J359" i="7"/>
  <c r="I359" i="7"/>
  <c r="H359" i="7"/>
  <c r="G359" i="7"/>
  <c r="F359" i="7"/>
  <c r="E359" i="7"/>
  <c r="D359" i="7"/>
  <c r="C359" i="7"/>
  <c r="O352" i="7"/>
  <c r="N352" i="7"/>
  <c r="M352" i="7"/>
  <c r="L352" i="7"/>
  <c r="K352" i="7"/>
  <c r="J352" i="7"/>
  <c r="I352" i="7"/>
  <c r="H352" i="7"/>
  <c r="G352" i="7"/>
  <c r="F352" i="7"/>
  <c r="E352" i="7"/>
  <c r="D352" i="7"/>
  <c r="C352" i="7"/>
  <c r="O348" i="7"/>
  <c r="N348" i="7"/>
  <c r="M348" i="7"/>
  <c r="L348" i="7"/>
  <c r="L360" i="7" s="1"/>
  <c r="K348" i="7"/>
  <c r="J348" i="7"/>
  <c r="I348" i="7"/>
  <c r="H348" i="7"/>
  <c r="G348" i="7"/>
  <c r="F348" i="7"/>
  <c r="E348" i="7"/>
  <c r="D348" i="7"/>
  <c r="D360" i="7" s="1"/>
  <c r="C348" i="7"/>
  <c r="O338" i="7"/>
  <c r="N338" i="7"/>
  <c r="M338" i="7"/>
  <c r="M360" i="7" s="1"/>
  <c r="L338" i="7"/>
  <c r="K338" i="7"/>
  <c r="J338" i="7"/>
  <c r="I338" i="7"/>
  <c r="H338" i="7"/>
  <c r="G338" i="7"/>
  <c r="F338" i="7"/>
  <c r="E338" i="7"/>
  <c r="E360" i="7" s="1"/>
  <c r="D338" i="7"/>
  <c r="C338" i="7"/>
  <c r="O327" i="7"/>
  <c r="N327" i="7"/>
  <c r="M327" i="7"/>
  <c r="L327" i="7"/>
  <c r="K327" i="7"/>
  <c r="J327" i="7"/>
  <c r="I327" i="7"/>
  <c r="H327" i="7"/>
  <c r="G327" i="7"/>
  <c r="F327" i="7"/>
  <c r="E327" i="7"/>
  <c r="D327" i="7"/>
  <c r="C327" i="7"/>
  <c r="O320" i="7"/>
  <c r="N320" i="7"/>
  <c r="M320" i="7"/>
  <c r="L320" i="7"/>
  <c r="K320" i="7"/>
  <c r="J320" i="7"/>
  <c r="I320" i="7"/>
  <c r="H320" i="7"/>
  <c r="G320" i="7"/>
  <c r="F320" i="7"/>
  <c r="E320" i="7"/>
  <c r="D320" i="7"/>
  <c r="C320" i="7"/>
  <c r="O315" i="7"/>
  <c r="N315" i="7"/>
  <c r="M315" i="7"/>
  <c r="L315" i="7"/>
  <c r="K315" i="7"/>
  <c r="J315" i="7"/>
  <c r="I315" i="7"/>
  <c r="H315" i="7"/>
  <c r="G315" i="7"/>
  <c r="F315" i="7"/>
  <c r="E315" i="7"/>
  <c r="D315" i="7"/>
  <c r="C315" i="7"/>
  <c r="O304" i="7"/>
  <c r="N304" i="7"/>
  <c r="N328" i="7" s="1"/>
  <c r="M304" i="7"/>
  <c r="L304" i="7"/>
  <c r="K304" i="7"/>
  <c r="J304" i="7"/>
  <c r="I304" i="7"/>
  <c r="H304" i="7"/>
  <c r="G304" i="7"/>
  <c r="F304" i="7"/>
  <c r="F328" i="7" s="1"/>
  <c r="E304" i="7"/>
  <c r="D304" i="7"/>
  <c r="C304" i="7"/>
  <c r="O292" i="7"/>
  <c r="N292" i="7"/>
  <c r="M292" i="7"/>
  <c r="L292" i="7"/>
  <c r="K292" i="7"/>
  <c r="J292" i="7"/>
  <c r="I292" i="7"/>
  <c r="H292" i="7"/>
  <c r="G292" i="7"/>
  <c r="F292" i="7"/>
  <c r="E292" i="7"/>
  <c r="D292" i="7"/>
  <c r="C292" i="7"/>
  <c r="O286" i="7"/>
  <c r="N286" i="7"/>
  <c r="M286" i="7"/>
  <c r="L286" i="7"/>
  <c r="K286" i="7"/>
  <c r="J286" i="7"/>
  <c r="I286" i="7"/>
  <c r="H286" i="7"/>
  <c r="G286" i="7"/>
  <c r="F286" i="7"/>
  <c r="E286" i="7"/>
  <c r="D286" i="7"/>
  <c r="C286" i="7"/>
  <c r="O281" i="7"/>
  <c r="N281" i="7"/>
  <c r="M281" i="7"/>
  <c r="L281" i="7"/>
  <c r="K281" i="7"/>
  <c r="J281" i="7"/>
  <c r="I281" i="7"/>
  <c r="H281" i="7"/>
  <c r="G281" i="7"/>
  <c r="F281" i="7"/>
  <c r="E281" i="7"/>
  <c r="D281" i="7"/>
  <c r="C281" i="7"/>
  <c r="O270" i="7"/>
  <c r="O293" i="7" s="1"/>
  <c r="N270" i="7"/>
  <c r="M270" i="7"/>
  <c r="L270" i="7"/>
  <c r="K270" i="7"/>
  <c r="J270" i="7"/>
  <c r="I270" i="7"/>
  <c r="H270" i="7"/>
  <c r="G270" i="7"/>
  <c r="G293" i="7" s="1"/>
  <c r="F270" i="7"/>
  <c r="E270" i="7"/>
  <c r="D270" i="7"/>
  <c r="C270" i="7"/>
  <c r="O259" i="7"/>
  <c r="N259" i="7"/>
  <c r="M259" i="7"/>
  <c r="L259" i="7"/>
  <c r="K259" i="7"/>
  <c r="J259" i="7"/>
  <c r="I259" i="7"/>
  <c r="H259" i="7"/>
  <c r="G259" i="7"/>
  <c r="F259" i="7"/>
  <c r="E259" i="7"/>
  <c r="D259" i="7"/>
  <c r="C259" i="7"/>
  <c r="O252" i="7"/>
  <c r="N252" i="7"/>
  <c r="M252" i="7"/>
  <c r="L252" i="7"/>
  <c r="K252" i="7"/>
  <c r="J252" i="7"/>
  <c r="I252" i="7"/>
  <c r="H252" i="7"/>
  <c r="G252" i="7"/>
  <c r="F252" i="7"/>
  <c r="E252" i="7"/>
  <c r="D252" i="7"/>
  <c r="C252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C247" i="7"/>
  <c r="O236" i="7"/>
  <c r="N236" i="7"/>
  <c r="N260" i="7" s="1"/>
  <c r="M236" i="7"/>
  <c r="L236" i="7"/>
  <c r="L260" i="7" s="1"/>
  <c r="K236" i="7"/>
  <c r="K260" i="7" s="1"/>
  <c r="J236" i="7"/>
  <c r="I236" i="7"/>
  <c r="I260" i="7" s="1"/>
  <c r="H236" i="7"/>
  <c r="H260" i="7" s="1"/>
  <c r="G236" i="7"/>
  <c r="F236" i="7"/>
  <c r="F260" i="7" s="1"/>
  <c r="E236" i="7"/>
  <c r="D236" i="7"/>
  <c r="D260" i="7" s="1"/>
  <c r="C236" i="7"/>
  <c r="G224" i="7"/>
  <c r="F224" i="7"/>
  <c r="E224" i="7"/>
  <c r="D224" i="7"/>
  <c r="C224" i="7"/>
  <c r="O217" i="7"/>
  <c r="N217" i="7"/>
  <c r="M217" i="7"/>
  <c r="L217" i="7"/>
  <c r="K217" i="7"/>
  <c r="J217" i="7"/>
  <c r="I217" i="7"/>
  <c r="H217" i="7"/>
  <c r="G217" i="7"/>
  <c r="F217" i="7"/>
  <c r="E217" i="7"/>
  <c r="D217" i="7"/>
  <c r="C217" i="7"/>
  <c r="O212" i="7"/>
  <c r="N212" i="7"/>
  <c r="M212" i="7"/>
  <c r="L212" i="7"/>
  <c r="K212" i="7"/>
  <c r="K225" i="7" s="1"/>
  <c r="J212" i="7"/>
  <c r="I212" i="7"/>
  <c r="H212" i="7"/>
  <c r="G212" i="7"/>
  <c r="F212" i="7"/>
  <c r="E212" i="7"/>
  <c r="D212" i="7"/>
  <c r="C212" i="7"/>
  <c r="C225" i="7" s="1"/>
  <c r="O204" i="7"/>
  <c r="N204" i="7"/>
  <c r="M204" i="7"/>
  <c r="L204" i="7"/>
  <c r="K204" i="7"/>
  <c r="J204" i="7"/>
  <c r="I204" i="7"/>
  <c r="H204" i="7"/>
  <c r="G204" i="7"/>
  <c r="F204" i="7"/>
  <c r="E204" i="7"/>
  <c r="D204" i="7"/>
  <c r="C204" i="7"/>
  <c r="O201" i="7"/>
  <c r="N201" i="7"/>
  <c r="M201" i="7"/>
  <c r="L201" i="7"/>
  <c r="K201" i="7"/>
  <c r="J201" i="7"/>
  <c r="I201" i="7"/>
  <c r="G201" i="7"/>
  <c r="F201" i="7"/>
  <c r="E201" i="7"/>
  <c r="D201" i="7"/>
  <c r="C201" i="7"/>
  <c r="H199" i="7"/>
  <c r="H201" i="7" s="1"/>
  <c r="O188" i="7"/>
  <c r="N188" i="7"/>
  <c r="M188" i="7"/>
  <c r="L188" i="7"/>
  <c r="K188" i="7"/>
  <c r="J188" i="7"/>
  <c r="I188" i="7"/>
  <c r="H188" i="7"/>
  <c r="G188" i="7"/>
  <c r="F188" i="7"/>
  <c r="E188" i="7"/>
  <c r="D188" i="7"/>
  <c r="C188" i="7"/>
  <c r="O182" i="7"/>
  <c r="N182" i="7"/>
  <c r="M182" i="7"/>
  <c r="L182" i="7"/>
  <c r="K182" i="7"/>
  <c r="J182" i="7"/>
  <c r="I182" i="7"/>
  <c r="H182" i="7"/>
  <c r="G182" i="7"/>
  <c r="F182" i="7"/>
  <c r="E182" i="7"/>
  <c r="D182" i="7"/>
  <c r="C182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C177" i="7"/>
  <c r="O169" i="7"/>
  <c r="N169" i="7"/>
  <c r="M169" i="7"/>
  <c r="L169" i="7"/>
  <c r="K169" i="7"/>
  <c r="J169" i="7"/>
  <c r="I169" i="7"/>
  <c r="H169" i="7"/>
  <c r="G169" i="7"/>
  <c r="F169" i="7"/>
  <c r="E169" i="7"/>
  <c r="D169" i="7"/>
  <c r="O166" i="7"/>
  <c r="N166" i="7"/>
  <c r="N189" i="7" s="1"/>
  <c r="M166" i="7"/>
  <c r="M189" i="7" s="1"/>
  <c r="L166" i="7"/>
  <c r="K166" i="7"/>
  <c r="K189" i="7" s="1"/>
  <c r="J166" i="7"/>
  <c r="I166" i="7"/>
  <c r="H166" i="7"/>
  <c r="H189" i="7" s="1"/>
  <c r="G166" i="7"/>
  <c r="F166" i="7"/>
  <c r="F189" i="7" s="1"/>
  <c r="E166" i="7"/>
  <c r="E189" i="7" s="1"/>
  <c r="D166" i="7"/>
  <c r="C166" i="7"/>
  <c r="O155" i="7"/>
  <c r="N155" i="7"/>
  <c r="M155" i="7"/>
  <c r="L155" i="7"/>
  <c r="K155" i="7"/>
  <c r="J155" i="7"/>
  <c r="J156" i="7" s="1"/>
  <c r="I155" i="7"/>
  <c r="H155" i="7"/>
  <c r="G155" i="7"/>
  <c r="F155" i="7"/>
  <c r="E155" i="7"/>
  <c r="D155" i="7"/>
  <c r="C155" i="7"/>
  <c r="O148" i="7"/>
  <c r="O156" i="7" s="1"/>
  <c r="N148" i="7"/>
  <c r="M148" i="7"/>
  <c r="L148" i="7"/>
  <c r="K148" i="7"/>
  <c r="J148" i="7"/>
  <c r="I148" i="7"/>
  <c r="H148" i="7"/>
  <c r="G148" i="7"/>
  <c r="G156" i="7" s="1"/>
  <c r="F148" i="7"/>
  <c r="E148" i="7"/>
  <c r="D148" i="7"/>
  <c r="C148" i="7"/>
  <c r="O143" i="7"/>
  <c r="N143" i="7"/>
  <c r="M143" i="7"/>
  <c r="L143" i="7"/>
  <c r="L156" i="7" s="1"/>
  <c r="K143" i="7"/>
  <c r="J143" i="7"/>
  <c r="I143" i="7"/>
  <c r="H143" i="7"/>
  <c r="G143" i="7"/>
  <c r="F143" i="7"/>
  <c r="E143" i="7"/>
  <c r="D143" i="7"/>
  <c r="D156" i="7" s="1"/>
  <c r="C143" i="7"/>
  <c r="O134" i="7"/>
  <c r="N134" i="7"/>
  <c r="M134" i="7"/>
  <c r="L134" i="7"/>
  <c r="K134" i="7"/>
  <c r="J134" i="7"/>
  <c r="I134" i="7"/>
  <c r="I156" i="7" s="1"/>
  <c r="H134" i="7"/>
  <c r="G134" i="7"/>
  <c r="F134" i="7"/>
  <c r="E134" i="7"/>
  <c r="D134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C131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O93" i="7"/>
  <c r="N93" i="7"/>
  <c r="N119" i="7" s="1"/>
  <c r="M93" i="7"/>
  <c r="L93" i="7"/>
  <c r="K93" i="7"/>
  <c r="J93" i="7"/>
  <c r="I93" i="7"/>
  <c r="H93" i="7"/>
  <c r="G93" i="7"/>
  <c r="F93" i="7"/>
  <c r="F119" i="7" s="1"/>
  <c r="E93" i="7"/>
  <c r="D93" i="7"/>
  <c r="C93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O58" i="7"/>
  <c r="O82" i="7" s="1"/>
  <c r="N58" i="7"/>
  <c r="M58" i="7"/>
  <c r="L58" i="7"/>
  <c r="K58" i="7"/>
  <c r="J58" i="7"/>
  <c r="I58" i="7"/>
  <c r="H58" i="7"/>
  <c r="G58" i="7"/>
  <c r="G82" i="7" s="1"/>
  <c r="F58" i="7"/>
  <c r="E58" i="7"/>
  <c r="D58" i="7"/>
  <c r="C58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G37" i="7"/>
  <c r="F37" i="7"/>
  <c r="E37" i="7"/>
  <c r="D37" i="7"/>
  <c r="C37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O23" i="7"/>
  <c r="N23" i="7"/>
  <c r="M23" i="7"/>
  <c r="L23" i="7"/>
  <c r="K23" i="7"/>
  <c r="J23" i="7"/>
  <c r="I23" i="7"/>
  <c r="H23" i="7"/>
  <c r="G23" i="7"/>
  <c r="F23" i="7"/>
  <c r="E23" i="7"/>
  <c r="D23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O213" i="8"/>
  <c r="O212" i="8"/>
  <c r="N212" i="8"/>
  <c r="M212" i="8"/>
  <c r="L212" i="8"/>
  <c r="K212" i="8"/>
  <c r="J212" i="8"/>
  <c r="I212" i="8"/>
  <c r="H212" i="8"/>
  <c r="G212" i="8"/>
  <c r="F212" i="8"/>
  <c r="E212" i="8"/>
  <c r="D212" i="8"/>
  <c r="C212" i="8"/>
  <c r="O205" i="8"/>
  <c r="N205" i="8"/>
  <c r="M205" i="8"/>
  <c r="M213" i="8" s="1"/>
  <c r="L205" i="8"/>
  <c r="L213" i="8" s="1"/>
  <c r="K205" i="8"/>
  <c r="K213" i="8" s="1"/>
  <c r="J205" i="8"/>
  <c r="J213" i="8" s="1"/>
  <c r="I205" i="8"/>
  <c r="I213" i="8" s="1"/>
  <c r="H205" i="8"/>
  <c r="H213" i="8" s="1"/>
  <c r="G205" i="8"/>
  <c r="G213" i="8" s="1"/>
  <c r="F205" i="8"/>
  <c r="E205" i="8"/>
  <c r="E213" i="8" s="1"/>
  <c r="D205" i="8"/>
  <c r="D213" i="8" s="1"/>
  <c r="C205" i="8"/>
  <c r="C213" i="8" s="1"/>
  <c r="O194" i="8"/>
  <c r="N194" i="8"/>
  <c r="M194" i="8"/>
  <c r="L194" i="8"/>
  <c r="K194" i="8"/>
  <c r="J194" i="8"/>
  <c r="I194" i="8"/>
  <c r="H194" i="8"/>
  <c r="G194" i="8"/>
  <c r="F194" i="8"/>
  <c r="E194" i="8"/>
  <c r="D194" i="8"/>
  <c r="C194" i="8"/>
  <c r="O186" i="8"/>
  <c r="O195" i="8" s="1"/>
  <c r="N186" i="8"/>
  <c r="N195" i="8" s="1"/>
  <c r="M186" i="8"/>
  <c r="M195" i="8" s="1"/>
  <c r="L186" i="8"/>
  <c r="L195" i="8" s="1"/>
  <c r="K186" i="8"/>
  <c r="K195" i="8" s="1"/>
  <c r="J186" i="8"/>
  <c r="J195" i="8" s="1"/>
  <c r="I186" i="8"/>
  <c r="I195" i="8" s="1"/>
  <c r="H186" i="8"/>
  <c r="H195" i="8" s="1"/>
  <c r="G186" i="8"/>
  <c r="G195" i="8" s="1"/>
  <c r="F186" i="8"/>
  <c r="F195" i="8" s="1"/>
  <c r="E186" i="8"/>
  <c r="E195" i="8" s="1"/>
  <c r="D186" i="8"/>
  <c r="D195" i="8" s="1"/>
  <c r="C186" i="8"/>
  <c r="C195" i="8" s="1"/>
  <c r="O174" i="8"/>
  <c r="N174" i="8"/>
  <c r="M174" i="8"/>
  <c r="L174" i="8"/>
  <c r="K174" i="8"/>
  <c r="J174" i="8"/>
  <c r="I174" i="8"/>
  <c r="H174" i="8"/>
  <c r="G174" i="8"/>
  <c r="F174" i="8"/>
  <c r="E174" i="8"/>
  <c r="D174" i="8"/>
  <c r="C174" i="8"/>
  <c r="O166" i="8"/>
  <c r="N166" i="8"/>
  <c r="N175" i="8" s="1"/>
  <c r="M166" i="8"/>
  <c r="M175" i="8" s="1"/>
  <c r="L166" i="8"/>
  <c r="L175" i="8" s="1"/>
  <c r="K166" i="8"/>
  <c r="K175" i="8" s="1"/>
  <c r="J166" i="8"/>
  <c r="J175" i="8" s="1"/>
  <c r="I166" i="8"/>
  <c r="I175" i="8" s="1"/>
  <c r="H166" i="8"/>
  <c r="H175" i="8" s="1"/>
  <c r="G166" i="8"/>
  <c r="F166" i="8"/>
  <c r="F175" i="8" s="1"/>
  <c r="E166" i="8"/>
  <c r="E175" i="8" s="1"/>
  <c r="D166" i="8"/>
  <c r="D175" i="8" s="1"/>
  <c r="C166" i="8"/>
  <c r="C175" i="8" s="1"/>
  <c r="O154" i="8"/>
  <c r="N154" i="8"/>
  <c r="M154" i="8"/>
  <c r="L154" i="8"/>
  <c r="K154" i="8"/>
  <c r="J154" i="8"/>
  <c r="I154" i="8"/>
  <c r="H154" i="8"/>
  <c r="G154" i="8"/>
  <c r="F154" i="8"/>
  <c r="E154" i="8"/>
  <c r="D154" i="8"/>
  <c r="C154" i="8"/>
  <c r="O147" i="8"/>
  <c r="N147" i="8"/>
  <c r="N155" i="8" s="1"/>
  <c r="M147" i="8"/>
  <c r="M155" i="8" s="1"/>
  <c r="L147" i="8"/>
  <c r="L155" i="8" s="1"/>
  <c r="K147" i="8"/>
  <c r="K155" i="8" s="1"/>
  <c r="J147" i="8"/>
  <c r="J155" i="8" s="1"/>
  <c r="I147" i="8"/>
  <c r="I155" i="8" s="1"/>
  <c r="H147" i="8"/>
  <c r="H155" i="8" s="1"/>
  <c r="G147" i="8"/>
  <c r="F147" i="8"/>
  <c r="F155" i="8" s="1"/>
  <c r="E147" i="8"/>
  <c r="E155" i="8" s="1"/>
  <c r="D147" i="8"/>
  <c r="D155" i="8" s="1"/>
  <c r="C147" i="8"/>
  <c r="C155" i="8" s="1"/>
  <c r="O135" i="8"/>
  <c r="N135" i="8"/>
  <c r="M135" i="8"/>
  <c r="L135" i="8"/>
  <c r="K135" i="8"/>
  <c r="J135" i="8"/>
  <c r="I135" i="8"/>
  <c r="H135" i="8"/>
  <c r="G135" i="8"/>
  <c r="F135" i="8"/>
  <c r="E135" i="8"/>
  <c r="D135" i="8"/>
  <c r="C135" i="8"/>
  <c r="O126" i="8"/>
  <c r="O136" i="8" s="1"/>
  <c r="N126" i="8"/>
  <c r="N136" i="8" s="1"/>
  <c r="M126" i="8"/>
  <c r="M136" i="8" s="1"/>
  <c r="L126" i="8"/>
  <c r="L136" i="8" s="1"/>
  <c r="K126" i="8"/>
  <c r="K136" i="8" s="1"/>
  <c r="J126" i="8"/>
  <c r="J136" i="8" s="1"/>
  <c r="I126" i="8"/>
  <c r="I136" i="8" s="1"/>
  <c r="G126" i="8"/>
  <c r="G136" i="8" s="1"/>
  <c r="F126" i="8"/>
  <c r="F136" i="8" s="1"/>
  <c r="E126" i="8"/>
  <c r="E136" i="8" s="1"/>
  <c r="D126" i="8"/>
  <c r="D136" i="8" s="1"/>
  <c r="C126" i="8"/>
  <c r="C136" i="8" s="1"/>
  <c r="H124" i="8"/>
  <c r="H126" i="8" s="1"/>
  <c r="H136" i="8" s="1"/>
  <c r="C114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O105" i="8"/>
  <c r="O114" i="8" s="1"/>
  <c r="N105" i="8"/>
  <c r="N114" i="8" s="1"/>
  <c r="M105" i="8"/>
  <c r="M114" i="8" s="1"/>
  <c r="L105" i="8"/>
  <c r="L114" i="8" s="1"/>
  <c r="K105" i="8"/>
  <c r="K114" i="8" s="1"/>
  <c r="J105" i="8"/>
  <c r="J114" i="8" s="1"/>
  <c r="I105" i="8"/>
  <c r="I114" i="8" s="1"/>
  <c r="H105" i="8"/>
  <c r="H114" i="8" s="1"/>
  <c r="G105" i="8"/>
  <c r="G114" i="8" s="1"/>
  <c r="F105" i="8"/>
  <c r="F114" i="8" s="1"/>
  <c r="E105" i="8"/>
  <c r="E114" i="8" s="1"/>
  <c r="D105" i="8"/>
  <c r="D114" i="8" s="1"/>
  <c r="C105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O85" i="8"/>
  <c r="O95" i="8" s="1"/>
  <c r="N85" i="8"/>
  <c r="N95" i="8" s="1"/>
  <c r="M85" i="8"/>
  <c r="M95" i="8" s="1"/>
  <c r="L85" i="8"/>
  <c r="L95" i="8" s="1"/>
  <c r="K85" i="8"/>
  <c r="K95" i="8" s="1"/>
  <c r="J85" i="8"/>
  <c r="J95" i="8" s="1"/>
  <c r="I85" i="8"/>
  <c r="H85" i="8"/>
  <c r="H95" i="8" s="1"/>
  <c r="G85" i="8"/>
  <c r="G95" i="8" s="1"/>
  <c r="F85" i="8"/>
  <c r="F95" i="8" s="1"/>
  <c r="E85" i="8"/>
  <c r="E95" i="8" s="1"/>
  <c r="D85" i="8"/>
  <c r="D95" i="8" s="1"/>
  <c r="C85" i="8"/>
  <c r="C95" i="8" s="1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O63" i="8"/>
  <c r="O73" i="8" s="1"/>
  <c r="N63" i="8"/>
  <c r="N73" i="8" s="1"/>
  <c r="M63" i="8"/>
  <c r="M73" i="8" s="1"/>
  <c r="L63" i="8"/>
  <c r="L73" i="8" s="1"/>
  <c r="K63" i="8"/>
  <c r="K73" i="8" s="1"/>
  <c r="J63" i="8"/>
  <c r="J73" i="8" s="1"/>
  <c r="I63" i="8"/>
  <c r="I73" i="8" s="1"/>
  <c r="H63" i="8"/>
  <c r="H73" i="8" s="1"/>
  <c r="G63" i="8"/>
  <c r="G73" i="8" s="1"/>
  <c r="F63" i="8"/>
  <c r="F73" i="8" s="1"/>
  <c r="E63" i="8"/>
  <c r="E73" i="8" s="1"/>
  <c r="D63" i="8"/>
  <c r="D73" i="8" s="1"/>
  <c r="C63" i="8"/>
  <c r="C73" i="8" s="1"/>
  <c r="E52" i="8"/>
  <c r="C52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O41" i="8"/>
  <c r="O52" i="8" s="1"/>
  <c r="N41" i="8"/>
  <c r="N52" i="8" s="1"/>
  <c r="M41" i="8"/>
  <c r="M52" i="8" s="1"/>
  <c r="L41" i="8"/>
  <c r="L52" i="8" s="1"/>
  <c r="K41" i="8"/>
  <c r="K52" i="8" s="1"/>
  <c r="J41" i="8"/>
  <c r="I41" i="8"/>
  <c r="I52" i="8" s="1"/>
  <c r="H41" i="8"/>
  <c r="H52" i="8" s="1"/>
  <c r="G41" i="8"/>
  <c r="G52" i="8" s="1"/>
  <c r="F41" i="8"/>
  <c r="F52" i="8" s="1"/>
  <c r="E41" i="8"/>
  <c r="D41" i="8"/>
  <c r="D52" i="8" s="1"/>
  <c r="C41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O20" i="8"/>
  <c r="O30" i="8" s="1"/>
  <c r="N20" i="8"/>
  <c r="N30" i="8" s="1"/>
  <c r="M20" i="8"/>
  <c r="M30" i="8" s="1"/>
  <c r="L20" i="8"/>
  <c r="L30" i="8" s="1"/>
  <c r="K20" i="8"/>
  <c r="K30" i="8" s="1"/>
  <c r="J20" i="8"/>
  <c r="J30" i="8" s="1"/>
  <c r="I20" i="8"/>
  <c r="I30" i="8" s="1"/>
  <c r="H20" i="8"/>
  <c r="H30" i="8" s="1"/>
  <c r="G20" i="8"/>
  <c r="G30" i="8" s="1"/>
  <c r="F20" i="8"/>
  <c r="F30" i="8" s="1"/>
  <c r="E20" i="8"/>
  <c r="E30" i="8" s="1"/>
  <c r="D20" i="8"/>
  <c r="D30" i="8" s="1"/>
  <c r="C20" i="8"/>
  <c r="C30" i="8" s="1"/>
  <c r="O212" i="9"/>
  <c r="N212" i="9"/>
  <c r="M212" i="9"/>
  <c r="L212" i="9"/>
  <c r="K212" i="9"/>
  <c r="J212" i="9"/>
  <c r="I212" i="9"/>
  <c r="H212" i="9"/>
  <c r="G212" i="9"/>
  <c r="F212" i="9"/>
  <c r="E212" i="9"/>
  <c r="D212" i="9"/>
  <c r="C212" i="9"/>
  <c r="O205" i="9"/>
  <c r="N205" i="9"/>
  <c r="N213" i="9" s="1"/>
  <c r="M205" i="9"/>
  <c r="L205" i="9"/>
  <c r="L213" i="9" s="1"/>
  <c r="K205" i="9"/>
  <c r="J205" i="9"/>
  <c r="J213" i="9" s="1"/>
  <c r="I205" i="9"/>
  <c r="I213" i="9" s="1"/>
  <c r="H205" i="9"/>
  <c r="H213" i="9" s="1"/>
  <c r="G205" i="9"/>
  <c r="F205" i="9"/>
  <c r="F213" i="9" s="1"/>
  <c r="E205" i="9"/>
  <c r="D205" i="9"/>
  <c r="D213" i="9" s="1"/>
  <c r="C205" i="9"/>
  <c r="O194" i="9"/>
  <c r="N194" i="9"/>
  <c r="M194" i="9"/>
  <c r="L194" i="9"/>
  <c r="K194" i="9"/>
  <c r="J194" i="9"/>
  <c r="I194" i="9"/>
  <c r="H194" i="9"/>
  <c r="G194" i="9"/>
  <c r="F194" i="9"/>
  <c r="E194" i="9"/>
  <c r="D194" i="9"/>
  <c r="C194" i="9"/>
  <c r="O186" i="9"/>
  <c r="N186" i="9"/>
  <c r="M186" i="9"/>
  <c r="M195" i="9" s="1"/>
  <c r="L186" i="9"/>
  <c r="L195" i="9" s="1"/>
  <c r="K186" i="9"/>
  <c r="K195" i="9" s="1"/>
  <c r="J186" i="9"/>
  <c r="I186" i="9"/>
  <c r="I195" i="9" s="1"/>
  <c r="H186" i="9"/>
  <c r="H195" i="9" s="1"/>
  <c r="G186" i="9"/>
  <c r="F186" i="9"/>
  <c r="E186" i="9"/>
  <c r="E195" i="9" s="1"/>
  <c r="D186" i="9"/>
  <c r="D195" i="9" s="1"/>
  <c r="C186" i="9"/>
  <c r="C195" i="9" s="1"/>
  <c r="O174" i="9"/>
  <c r="N174" i="9"/>
  <c r="M174" i="9"/>
  <c r="L174" i="9"/>
  <c r="K174" i="9"/>
  <c r="J174" i="9"/>
  <c r="I174" i="9"/>
  <c r="I175" i="9" s="1"/>
  <c r="H174" i="9"/>
  <c r="G174" i="9"/>
  <c r="F174" i="9"/>
  <c r="E174" i="9"/>
  <c r="D174" i="9"/>
  <c r="C174" i="9"/>
  <c r="O166" i="9"/>
  <c r="O175" i="9" s="1"/>
  <c r="N166" i="9"/>
  <c r="N175" i="9" s="1"/>
  <c r="M166" i="9"/>
  <c r="L166" i="9"/>
  <c r="L175" i="9" s="1"/>
  <c r="K166" i="9"/>
  <c r="K175" i="9" s="1"/>
  <c r="J166" i="9"/>
  <c r="J175" i="9" s="1"/>
  <c r="I166" i="9"/>
  <c r="H166" i="9"/>
  <c r="H175" i="9" s="1"/>
  <c r="G166" i="9"/>
  <c r="G175" i="9" s="1"/>
  <c r="F166" i="9"/>
  <c r="F175" i="9" s="1"/>
  <c r="E166" i="9"/>
  <c r="D166" i="9"/>
  <c r="D175" i="9" s="1"/>
  <c r="C166" i="9"/>
  <c r="C175" i="9" s="1"/>
  <c r="O154" i="9"/>
  <c r="N154" i="9"/>
  <c r="M154" i="9"/>
  <c r="L154" i="9"/>
  <c r="K154" i="9"/>
  <c r="J154" i="9"/>
  <c r="I154" i="9"/>
  <c r="H154" i="9"/>
  <c r="G154" i="9"/>
  <c r="F154" i="9"/>
  <c r="E154" i="9"/>
  <c r="D154" i="9"/>
  <c r="C154" i="9"/>
  <c r="O147" i="9"/>
  <c r="O155" i="9" s="1"/>
  <c r="N147" i="9"/>
  <c r="N155" i="9" s="1"/>
  <c r="M147" i="9"/>
  <c r="M155" i="9" s="1"/>
  <c r="L147" i="9"/>
  <c r="K147" i="9"/>
  <c r="J147" i="9"/>
  <c r="J155" i="9" s="1"/>
  <c r="I147" i="9"/>
  <c r="I155" i="9" s="1"/>
  <c r="H147" i="9"/>
  <c r="G147" i="9"/>
  <c r="G155" i="9" s="1"/>
  <c r="F147" i="9"/>
  <c r="F155" i="9" s="1"/>
  <c r="E147" i="9"/>
  <c r="E155" i="9" s="1"/>
  <c r="D147" i="9"/>
  <c r="C147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O126" i="9"/>
  <c r="N126" i="9"/>
  <c r="N136" i="9" s="1"/>
  <c r="M126" i="9"/>
  <c r="L126" i="9"/>
  <c r="L136" i="9" s="1"/>
  <c r="K126" i="9"/>
  <c r="J126" i="9"/>
  <c r="J136" i="9" s="1"/>
  <c r="I126" i="9"/>
  <c r="I136" i="9" s="1"/>
  <c r="G126" i="9"/>
  <c r="F126" i="9"/>
  <c r="F136" i="9" s="1"/>
  <c r="E126" i="9"/>
  <c r="D126" i="9"/>
  <c r="D136" i="9" s="1"/>
  <c r="C126" i="9"/>
  <c r="H124" i="9"/>
  <c r="H126" i="9" s="1"/>
  <c r="H136" i="9" s="1"/>
  <c r="O113" i="9"/>
  <c r="O114" i="9" s="1"/>
  <c r="N113" i="9"/>
  <c r="M113" i="9"/>
  <c r="L113" i="9"/>
  <c r="K113" i="9"/>
  <c r="J113" i="9"/>
  <c r="I113" i="9"/>
  <c r="H113" i="9"/>
  <c r="G113" i="9"/>
  <c r="G114" i="9" s="1"/>
  <c r="F113" i="9"/>
  <c r="E113" i="9"/>
  <c r="D113" i="9"/>
  <c r="C113" i="9"/>
  <c r="O105" i="9"/>
  <c r="N105" i="9"/>
  <c r="N114" i="9" s="1"/>
  <c r="M105" i="9"/>
  <c r="M114" i="9" s="1"/>
  <c r="L105" i="9"/>
  <c r="L114" i="9" s="1"/>
  <c r="K105" i="9"/>
  <c r="J105" i="9"/>
  <c r="J114" i="9" s="1"/>
  <c r="I105" i="9"/>
  <c r="I114" i="9" s="1"/>
  <c r="H105" i="9"/>
  <c r="H114" i="9" s="1"/>
  <c r="G105" i="9"/>
  <c r="F105" i="9"/>
  <c r="F114" i="9" s="1"/>
  <c r="E105" i="9"/>
  <c r="E114" i="9" s="1"/>
  <c r="D105" i="9"/>
  <c r="D114" i="9" s="1"/>
  <c r="C105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O85" i="9"/>
  <c r="O95" i="9" s="1"/>
  <c r="N85" i="9"/>
  <c r="M85" i="9"/>
  <c r="M95" i="9" s="1"/>
  <c r="L85" i="9"/>
  <c r="L95" i="9" s="1"/>
  <c r="K85" i="9"/>
  <c r="K95" i="9" s="1"/>
  <c r="J85" i="9"/>
  <c r="I85" i="9"/>
  <c r="H85" i="9"/>
  <c r="H95" i="9" s="1"/>
  <c r="G85" i="9"/>
  <c r="G95" i="9" s="1"/>
  <c r="F85" i="9"/>
  <c r="E85" i="9"/>
  <c r="E95" i="9" s="1"/>
  <c r="D85" i="9"/>
  <c r="D95" i="9" s="1"/>
  <c r="C85" i="9"/>
  <c r="C95" i="9" s="1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O63" i="9"/>
  <c r="O73" i="9" s="1"/>
  <c r="N63" i="9"/>
  <c r="N73" i="9" s="1"/>
  <c r="M63" i="9"/>
  <c r="L63" i="9"/>
  <c r="L73" i="9" s="1"/>
  <c r="K63" i="9"/>
  <c r="J63" i="9"/>
  <c r="J73" i="9" s="1"/>
  <c r="I63" i="9"/>
  <c r="H63" i="9"/>
  <c r="H73" i="9" s="1"/>
  <c r="G63" i="9"/>
  <c r="G73" i="9" s="1"/>
  <c r="F63" i="9"/>
  <c r="F73" i="9" s="1"/>
  <c r="E63" i="9"/>
  <c r="D63" i="9"/>
  <c r="D73" i="9" s="1"/>
  <c r="C63" i="9"/>
  <c r="C52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O41" i="9"/>
  <c r="O52" i="9" s="1"/>
  <c r="N41" i="9"/>
  <c r="M41" i="9"/>
  <c r="M52" i="9" s="1"/>
  <c r="L41" i="9"/>
  <c r="K41" i="9"/>
  <c r="K52" i="9" s="1"/>
  <c r="J41" i="9"/>
  <c r="J52" i="9" s="1"/>
  <c r="I41" i="9"/>
  <c r="I52" i="9" s="1"/>
  <c r="H41" i="9"/>
  <c r="G41" i="9"/>
  <c r="G52" i="9" s="1"/>
  <c r="F41" i="9"/>
  <c r="E41" i="9"/>
  <c r="E52" i="9" s="1"/>
  <c r="D41" i="9"/>
  <c r="C41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O20" i="9"/>
  <c r="N20" i="9"/>
  <c r="N30" i="9" s="1"/>
  <c r="M20" i="9"/>
  <c r="M30" i="9" s="1"/>
  <c r="L20" i="9"/>
  <c r="L30" i="9" s="1"/>
  <c r="K20" i="9"/>
  <c r="J20" i="9"/>
  <c r="J30" i="9" s="1"/>
  <c r="I20" i="9"/>
  <c r="I30" i="9" s="1"/>
  <c r="H20" i="9"/>
  <c r="G20" i="9"/>
  <c r="F20" i="9"/>
  <c r="F30" i="9" s="1"/>
  <c r="E20" i="9"/>
  <c r="E30" i="9" s="1"/>
  <c r="D20" i="9"/>
  <c r="D30" i="9" s="1"/>
  <c r="C20" i="9"/>
  <c r="G30" i="9" l="1"/>
  <c r="O30" i="9"/>
  <c r="F195" i="9"/>
  <c r="N195" i="9"/>
  <c r="E44" i="7"/>
  <c r="M44" i="7"/>
  <c r="H44" i="7"/>
  <c r="C44" i="7"/>
  <c r="F44" i="7"/>
  <c r="N44" i="7"/>
  <c r="D189" i="7"/>
  <c r="L189" i="7"/>
  <c r="C189" i="7"/>
  <c r="G225" i="7"/>
  <c r="J225" i="7"/>
  <c r="J293" i="7"/>
  <c r="E293" i="7"/>
  <c r="M293" i="7"/>
  <c r="H293" i="7"/>
  <c r="G44" i="6"/>
  <c r="O44" i="6"/>
  <c r="I156" i="6"/>
  <c r="D156" i="6"/>
  <c r="L156" i="6"/>
  <c r="J156" i="6"/>
  <c r="E189" i="6"/>
  <c r="M189" i="6"/>
  <c r="C225" i="6"/>
  <c r="K225" i="6"/>
  <c r="C260" i="6"/>
  <c r="K260" i="6"/>
  <c r="H293" i="6"/>
  <c r="O426" i="6"/>
  <c r="J95" i="9"/>
  <c r="D155" i="9"/>
  <c r="L155" i="9"/>
  <c r="J119" i="7"/>
  <c r="E119" i="7"/>
  <c r="M119" i="7"/>
  <c r="H119" i="7"/>
  <c r="C119" i="7"/>
  <c r="K119" i="7"/>
  <c r="I225" i="7"/>
  <c r="L225" i="7"/>
  <c r="E260" i="7"/>
  <c r="M260" i="7"/>
  <c r="I360" i="7"/>
  <c r="G360" i="7"/>
  <c r="O360" i="7"/>
  <c r="J360" i="7"/>
  <c r="E393" i="7"/>
  <c r="M393" i="7"/>
  <c r="I426" i="7"/>
  <c r="L459" i="7"/>
  <c r="H497" i="7"/>
  <c r="F497" i="7"/>
  <c r="N497" i="7"/>
  <c r="I497" i="7"/>
  <c r="G82" i="6"/>
  <c r="O82" i="6"/>
  <c r="J82" i="6"/>
  <c r="H82" i="6"/>
  <c r="D119" i="6"/>
  <c r="L119" i="6"/>
  <c r="F225" i="6"/>
  <c r="E260" i="6"/>
  <c r="M260" i="6"/>
  <c r="E328" i="6"/>
  <c r="M328" i="6"/>
  <c r="H328" i="6"/>
  <c r="F328" i="6"/>
  <c r="N328" i="6"/>
  <c r="I360" i="6"/>
  <c r="E393" i="6"/>
  <c r="M393" i="6"/>
  <c r="I426" i="6"/>
  <c r="I459" i="6"/>
  <c r="D459" i="6"/>
  <c r="L459" i="6"/>
  <c r="J494" i="6"/>
  <c r="H52" i="9"/>
  <c r="E73" i="9"/>
  <c r="M73" i="9"/>
  <c r="G136" i="9"/>
  <c r="O136" i="9"/>
  <c r="G213" i="9"/>
  <c r="O213" i="9"/>
  <c r="K44" i="7"/>
  <c r="J82" i="7"/>
  <c r="E82" i="7"/>
  <c r="M82" i="7"/>
  <c r="H82" i="7"/>
  <c r="G189" i="7"/>
  <c r="O189" i="7"/>
  <c r="F225" i="7"/>
  <c r="I328" i="7"/>
  <c r="D328" i="7"/>
  <c r="L328" i="7"/>
  <c r="G328" i="7"/>
  <c r="O328" i="7"/>
  <c r="E459" i="7"/>
  <c r="M459" i="7"/>
  <c r="C459" i="7"/>
  <c r="K459" i="7"/>
  <c r="D44" i="6"/>
  <c r="L44" i="6"/>
  <c r="J44" i="6"/>
  <c r="I82" i="6"/>
  <c r="H189" i="6"/>
  <c r="N225" i="6"/>
  <c r="E293" i="6"/>
  <c r="M293" i="6"/>
  <c r="C293" i="6"/>
  <c r="K293" i="6"/>
  <c r="G328" i="6"/>
  <c r="O328" i="6"/>
  <c r="J426" i="6"/>
  <c r="C459" i="6"/>
  <c r="K459" i="6"/>
  <c r="H30" i="9"/>
  <c r="C30" i="9"/>
  <c r="K30" i="9"/>
  <c r="F52" i="9"/>
  <c r="N52" i="9"/>
  <c r="C73" i="9"/>
  <c r="K73" i="9"/>
  <c r="I95" i="9"/>
  <c r="M136" i="9"/>
  <c r="C155" i="9"/>
  <c r="K155" i="9"/>
  <c r="G195" i="9"/>
  <c r="O195" i="9"/>
  <c r="J195" i="9"/>
  <c r="E213" i="9"/>
  <c r="M213" i="9"/>
  <c r="J52" i="8"/>
  <c r="I95" i="8"/>
  <c r="G155" i="8"/>
  <c r="O155" i="8"/>
  <c r="G175" i="8"/>
  <c r="O175" i="8"/>
  <c r="F213" i="8"/>
  <c r="N213" i="8"/>
  <c r="I44" i="7"/>
  <c r="D44" i="7"/>
  <c r="L44" i="7"/>
  <c r="G44" i="7"/>
  <c r="J44" i="7"/>
  <c r="N225" i="7"/>
  <c r="G260" i="7"/>
  <c r="O260" i="7"/>
  <c r="C293" i="7"/>
  <c r="K293" i="7"/>
  <c r="F293" i="7"/>
  <c r="N293" i="7"/>
  <c r="I293" i="7"/>
  <c r="D293" i="7"/>
  <c r="L293" i="7"/>
  <c r="G393" i="7"/>
  <c r="O393" i="7"/>
  <c r="C426" i="7"/>
  <c r="K426" i="7"/>
  <c r="C44" i="6"/>
  <c r="K44" i="6"/>
  <c r="E156" i="6"/>
  <c r="M156" i="6"/>
  <c r="H156" i="6"/>
  <c r="F156" i="6"/>
  <c r="N156" i="6"/>
  <c r="G225" i="6"/>
  <c r="O225" i="6"/>
  <c r="G260" i="6"/>
  <c r="O260" i="6"/>
  <c r="D293" i="6"/>
  <c r="L293" i="6"/>
  <c r="C360" i="6"/>
  <c r="K360" i="6"/>
  <c r="G393" i="6"/>
  <c r="O393" i="6"/>
  <c r="C426" i="6"/>
  <c r="K426" i="6"/>
  <c r="C114" i="9"/>
  <c r="K114" i="9"/>
  <c r="E136" i="9"/>
  <c r="E175" i="9"/>
  <c r="M175" i="9"/>
  <c r="E156" i="7"/>
  <c r="M156" i="7"/>
  <c r="H156" i="7"/>
  <c r="C156" i="7"/>
  <c r="K156" i="7"/>
  <c r="F156" i="7"/>
  <c r="N156" i="7"/>
  <c r="I189" i="7"/>
  <c r="D225" i="7"/>
  <c r="O225" i="7"/>
  <c r="C260" i="7"/>
  <c r="N119" i="6"/>
  <c r="I119" i="6"/>
  <c r="G119" i="6"/>
  <c r="O119" i="6"/>
  <c r="G156" i="6"/>
  <c r="O156" i="6"/>
  <c r="J189" i="6"/>
  <c r="D426" i="6"/>
  <c r="L426" i="6"/>
  <c r="D494" i="6"/>
  <c r="L494" i="6"/>
  <c r="G494" i="6"/>
  <c r="O494" i="6"/>
  <c r="E494" i="6"/>
  <c r="M494" i="6"/>
  <c r="F95" i="9"/>
  <c r="N95" i="9"/>
  <c r="H155" i="9"/>
  <c r="I119" i="7"/>
  <c r="D119" i="7"/>
  <c r="L119" i="7"/>
  <c r="G119" i="7"/>
  <c r="O119" i="7"/>
  <c r="J189" i="7"/>
  <c r="E225" i="7"/>
  <c r="M225" i="7"/>
  <c r="H360" i="7"/>
  <c r="C360" i="7"/>
  <c r="K360" i="7"/>
  <c r="F360" i="7"/>
  <c r="N360" i="7"/>
  <c r="E426" i="7"/>
  <c r="M426" i="7"/>
  <c r="H459" i="7"/>
  <c r="D497" i="7"/>
  <c r="L497" i="7"/>
  <c r="G497" i="7"/>
  <c r="O497" i="7"/>
  <c r="J497" i="7"/>
  <c r="E497" i="7"/>
  <c r="M497" i="7"/>
  <c r="C82" i="6"/>
  <c r="K82" i="6"/>
  <c r="F82" i="6"/>
  <c r="N82" i="6"/>
  <c r="D82" i="6"/>
  <c r="L82" i="6"/>
  <c r="H119" i="6"/>
  <c r="K189" i="6"/>
  <c r="I225" i="6"/>
  <c r="I260" i="6"/>
  <c r="D328" i="6"/>
  <c r="L328" i="6"/>
  <c r="J328" i="6"/>
  <c r="E459" i="6"/>
  <c r="M459" i="6"/>
  <c r="H459" i="6"/>
  <c r="F459" i="6"/>
  <c r="N459" i="6"/>
  <c r="F494" i="6"/>
  <c r="N494" i="6"/>
  <c r="D52" i="9"/>
  <c r="L52" i="9"/>
  <c r="I73" i="9"/>
  <c r="C136" i="9"/>
  <c r="K136" i="9"/>
  <c r="C213" i="9"/>
  <c r="K213" i="9"/>
  <c r="O44" i="7"/>
  <c r="C82" i="7"/>
  <c r="K82" i="7"/>
  <c r="F82" i="7"/>
  <c r="N82" i="7"/>
  <c r="I82" i="7"/>
  <c r="D82" i="7"/>
  <c r="L82" i="7"/>
  <c r="J260" i="7"/>
  <c r="J328" i="7"/>
  <c r="E328" i="7"/>
  <c r="M328" i="7"/>
  <c r="H328" i="7"/>
  <c r="C328" i="7"/>
  <c r="K328" i="7"/>
  <c r="J393" i="7"/>
  <c r="F426" i="7"/>
  <c r="N426" i="7"/>
  <c r="F459" i="7"/>
  <c r="N459" i="7"/>
  <c r="I459" i="7"/>
  <c r="D459" i="7"/>
  <c r="D498" i="7" s="1"/>
  <c r="G459" i="7"/>
  <c r="O459" i="7"/>
  <c r="E44" i="6"/>
  <c r="M44" i="6"/>
  <c r="H44" i="6"/>
  <c r="F44" i="6"/>
  <c r="N44" i="6"/>
  <c r="E82" i="6"/>
  <c r="E495" i="6" s="1"/>
  <c r="M82" i="6"/>
  <c r="D189" i="6"/>
  <c r="L189" i="6"/>
  <c r="L495" i="6" s="1"/>
  <c r="C189" i="6"/>
  <c r="J225" i="6"/>
  <c r="J260" i="6"/>
  <c r="F293" i="6"/>
  <c r="N293" i="6"/>
  <c r="N495" i="6" s="1"/>
  <c r="I293" i="6"/>
  <c r="G293" i="6"/>
  <c r="O293" i="6"/>
  <c r="C328" i="6"/>
  <c r="C495" i="6" s="1"/>
  <c r="K328" i="6"/>
  <c r="F360" i="6"/>
  <c r="N360" i="6"/>
  <c r="J393" i="6"/>
  <c r="J495" i="6" s="1"/>
  <c r="F426" i="6"/>
  <c r="F495" i="6" s="1"/>
  <c r="N426" i="6"/>
  <c r="G459" i="6"/>
  <c r="O459" i="6"/>
  <c r="H225" i="6"/>
  <c r="H495" i="6" s="1"/>
  <c r="D495" i="6"/>
  <c r="G495" i="6"/>
  <c r="K495" i="6"/>
  <c r="O495" i="6"/>
  <c r="I495" i="6"/>
  <c r="M495" i="6"/>
  <c r="H225" i="7"/>
  <c r="L498" i="7"/>
  <c r="C498" i="7"/>
  <c r="G498" i="7"/>
  <c r="K498" i="7"/>
  <c r="O498" i="7"/>
  <c r="F498" i="7"/>
  <c r="J498" i="7"/>
  <c r="N498" i="7"/>
  <c r="E498" i="7"/>
  <c r="I498" i="7"/>
  <c r="M498" i="7"/>
  <c r="G214" i="8"/>
  <c r="O214" i="8"/>
  <c r="F214" i="8"/>
  <c r="J214" i="8"/>
  <c r="N214" i="8"/>
  <c r="D214" i="8"/>
  <c r="L214" i="8"/>
  <c r="E214" i="8"/>
  <c r="I214" i="8"/>
  <c r="M214" i="8"/>
  <c r="C214" i="8"/>
  <c r="K214" i="8"/>
  <c r="H214" i="8"/>
  <c r="D214" i="9"/>
  <c r="H214" i="9"/>
  <c r="L214" i="9"/>
  <c r="C214" i="9"/>
  <c r="G214" i="9"/>
  <c r="K214" i="9"/>
  <c r="O214" i="9"/>
  <c r="F214" i="9"/>
  <c r="J214" i="9"/>
  <c r="N214" i="9"/>
  <c r="E214" i="9"/>
  <c r="I214" i="9"/>
  <c r="M214" i="9"/>
  <c r="H498" i="7" l="1"/>
</calcChain>
</file>

<file path=xl/sharedStrings.xml><?xml version="1.0" encoding="utf-8"?>
<sst xmlns="http://schemas.openxmlformats.org/spreadsheetml/2006/main" count="2055" uniqueCount="216">
  <si>
    <r>
      <t xml:space="preserve">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Times New Roman"/>
        <family val="1"/>
        <charset val="204"/>
      </rPr>
      <t>   </t>
    </r>
    <r>
      <rPr>
        <sz val="11"/>
        <color theme="1"/>
        <rFont val="Times New Roman"/>
        <family val="1"/>
        <charset val="204"/>
      </rPr>
      <t>УТВЕРЖДАЮ</t>
    </r>
  </si>
  <si>
    <t>«Центр образования с. Марково»</t>
  </si>
  <si>
    <t xml:space="preserve">   Проект 10-ти дневного основного (организованного) меню для обучающихся общеобразовательных организаций Чукотского автономного округа </t>
  </si>
  <si>
    <t xml:space="preserve">возраст </t>
  </si>
  <si>
    <t>категория населения</t>
  </si>
  <si>
    <t>пришлое</t>
  </si>
  <si>
    <t>сезон</t>
  </si>
  <si>
    <t>осенне-зимний</t>
  </si>
  <si>
    <t>№ рец.</t>
  </si>
  <si>
    <t>Наименование дней недели, блюд</t>
  </si>
  <si>
    <t>Масса порции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</si>
  <si>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</si>
  <si>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</si>
  <si>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</si>
  <si>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</si>
  <si>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</si>
  <si>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</si>
  <si>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</si>
  <si>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</si>
  <si>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</si>
  <si>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</si>
  <si>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</si>
  <si>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</si>
  <si>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</si>
  <si>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</si>
  <si>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</si>
  <si>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День/неделя: понедельник-1</t>
  </si>
  <si>
    <t>Завтрак</t>
  </si>
  <si>
    <t>Сыр порционный</t>
  </si>
  <si>
    <t>Хлеб пшеничный</t>
  </si>
  <si>
    <t>Итого за _Завтрак</t>
  </si>
  <si>
    <t>Обед</t>
  </si>
  <si>
    <t>Итого за Обед</t>
  </si>
  <si>
    <t>День/неделя: вторник-1</t>
  </si>
  <si>
    <t>Борщ со сметаной</t>
  </si>
  <si>
    <t>День/неделя: среда-1</t>
  </si>
  <si>
    <t>Всего за среду-1</t>
  </si>
  <si>
    <t>Каша гречневая рассыпчатая</t>
  </si>
  <si>
    <t>День/неделя: четверг-1</t>
  </si>
  <si>
    <t>Всего за четверг-1</t>
  </si>
  <si>
    <t>Чай с вареньем</t>
  </si>
  <si>
    <t>День/неделя: пятница-1</t>
  </si>
  <si>
    <t>Всего за пятница-1</t>
  </si>
  <si>
    <t>Всего за понедельник-2</t>
  </si>
  <si>
    <t>День/неделя: среда -2</t>
  </si>
  <si>
    <t>Всего за среду-2</t>
  </si>
  <si>
    <t>День/неделя: пятница -2</t>
  </si>
  <si>
    <t>Всего за 10 дней</t>
  </si>
  <si>
    <t xml:space="preserve">Директор МБОУ </t>
  </si>
  <si>
    <t>__________А.В.Алтухова</t>
  </si>
  <si>
    <t>Хлеб ржаной</t>
  </si>
  <si>
    <t>Каша рисовая молочная жидкая</t>
  </si>
  <si>
    <t>Чай с сахаром</t>
  </si>
  <si>
    <t>Птица отварная</t>
  </si>
  <si>
    <t>Макаронные изделия с маслом</t>
  </si>
  <si>
    <t>Свекольник (с мясом)</t>
  </si>
  <si>
    <t>Кукуруза консервированная</t>
  </si>
  <si>
    <t>Компот из свежезамороженных ягод</t>
  </si>
  <si>
    <t>Масло сливочное</t>
  </si>
  <si>
    <t>Иогурт (индивидуальная упаковка)</t>
  </si>
  <si>
    <t>Запеканка творожная с сахаром</t>
  </si>
  <si>
    <t>Печень по-строгановски</t>
  </si>
  <si>
    <t>Компот из сухофруктов с сахаром</t>
  </si>
  <si>
    <t>Сок фруктовый (индивидуальная упаковка)</t>
  </si>
  <si>
    <t>Щи из свежей капусты с мясом и сметаной</t>
  </si>
  <si>
    <t>Бефстроганов из отварного мяса</t>
  </si>
  <si>
    <t>Рис отварной рассыпчатый</t>
  </si>
  <si>
    <t>Суп гороховый с картофелем на мясном бульоне</t>
  </si>
  <si>
    <t>Овощи соленые (томат)</t>
  </si>
  <si>
    <t>Суп рыбный с картофелем</t>
  </si>
  <si>
    <t>Зеленый горошек консервированный</t>
  </si>
  <si>
    <t>Рассольник по-ленинградски</t>
  </si>
  <si>
    <t>Картофель отварной со сливочным маслом</t>
  </si>
  <si>
    <t>Фрукт (апельсин)</t>
  </si>
  <si>
    <t>Суп овощной со сметаной</t>
  </si>
  <si>
    <t>Гуляш из мяса птицы</t>
  </si>
  <si>
    <t>Салат из моркови с яблоком</t>
  </si>
  <si>
    <t>Щи из кващенной капусты с картофелем на мясном бульоне</t>
  </si>
  <si>
    <t>Салат из свеклы с огурцами солеными</t>
  </si>
  <si>
    <t>Фрукт свежий (яблоко)</t>
  </si>
  <si>
    <t>Салат из соленых огурцов с луком</t>
  </si>
  <si>
    <t>День/неделя: вторник -1</t>
  </si>
  <si>
    <t>Суп с макаронами на мясном бульоне</t>
  </si>
  <si>
    <t xml:space="preserve">                                              </t>
  </si>
  <si>
    <t xml:space="preserve">                                                               </t>
  </si>
  <si>
    <t xml:space="preserve">                                                                                                                                     Обед</t>
  </si>
  <si>
    <t>полдник</t>
  </si>
  <si>
    <t>ужин</t>
  </si>
  <si>
    <t>всего за ужин</t>
  </si>
  <si>
    <t>Завтрак 2</t>
  </si>
  <si>
    <t>Итого за завтрак _2</t>
  </si>
  <si>
    <t>Всего за полдник:</t>
  </si>
  <si>
    <t>Плюшки</t>
  </si>
  <si>
    <t>Завтрак -2</t>
  </si>
  <si>
    <t>Итого за завтрак -2</t>
  </si>
  <si>
    <t>Молоко  кипяченное</t>
  </si>
  <si>
    <t>Всего за полдник</t>
  </si>
  <si>
    <t xml:space="preserve">Хлеб </t>
  </si>
  <si>
    <t>Икра кабачковая</t>
  </si>
  <si>
    <t>Пюре картофельное</t>
  </si>
  <si>
    <t>Тефтели из мяса</t>
  </si>
  <si>
    <t>Всего за  завтрак-2:</t>
  </si>
  <si>
    <t>Итого за полдник:</t>
  </si>
  <si>
    <t>Салат из овощей с морской капустой</t>
  </si>
  <si>
    <t>Всего за завтрак -2</t>
  </si>
  <si>
    <t xml:space="preserve">Молочный коктель </t>
  </si>
  <si>
    <t>Конфеты шоколадные</t>
  </si>
  <si>
    <t>Каша пшенная рассыпчатая</t>
  </si>
  <si>
    <t>Полдник</t>
  </si>
  <si>
    <t>Ватрушка с творогом</t>
  </si>
  <si>
    <t>Ужин</t>
  </si>
  <si>
    <t>Чай с молоком</t>
  </si>
  <si>
    <t>Итого за полдник</t>
  </si>
  <si>
    <t>День/неделя: cуббота -1</t>
  </si>
  <si>
    <t>Всего за субботу-1</t>
  </si>
  <si>
    <t>Курица в томатном соусе</t>
  </si>
  <si>
    <t>День/неделя: воскресенье -1</t>
  </si>
  <si>
    <t xml:space="preserve">Всего за полдник </t>
  </si>
  <si>
    <t>Всего тза воскресенье -1</t>
  </si>
  <si>
    <t>Шоколад молочный</t>
  </si>
  <si>
    <t>День/неделя: понедельник  -2</t>
  </si>
  <si>
    <t xml:space="preserve">Рулет </t>
  </si>
  <si>
    <t>Капуста тушеная</t>
  </si>
  <si>
    <t>День/неделя: вторник -2</t>
  </si>
  <si>
    <t>Вафли</t>
  </si>
  <si>
    <t>Печенье</t>
  </si>
  <si>
    <t>Всего за вторник  -2</t>
  </si>
  <si>
    <t>Пюре из гороха с маслом</t>
  </si>
  <si>
    <t>Рагу из птицы</t>
  </si>
  <si>
    <t>Всего за среда-2</t>
  </si>
  <si>
    <t>Всего за ужин</t>
  </si>
  <si>
    <t>Итого за понедельник -1</t>
  </si>
  <si>
    <t xml:space="preserve">Чай с молоком </t>
  </si>
  <si>
    <t>Чай с  лимоном</t>
  </si>
  <si>
    <t>Биточки мясные с соусом</t>
  </si>
  <si>
    <t>Какао с молоком сгущенным</t>
  </si>
  <si>
    <t>Чай  лимоном</t>
  </si>
  <si>
    <t>Каша пшенная молочная жидкая</t>
  </si>
  <si>
    <t>Напиток из ягод свежемороженных</t>
  </si>
  <si>
    <t>Кисель из повидла , джема, варенья</t>
  </si>
  <si>
    <t>Салат из белокочанной капусты с морковью</t>
  </si>
  <si>
    <t>Кофейный напиток с молоком сгущенным</t>
  </si>
  <si>
    <t>Яблоки свежие</t>
  </si>
  <si>
    <t>Каша ячневая рассыпчатая с луком</t>
  </si>
  <si>
    <t>Омлет с колбасой или сосисками</t>
  </si>
  <si>
    <t>Каша пшеничная рассыпчатая</t>
  </si>
  <si>
    <t>Котлета мясная запеченая</t>
  </si>
  <si>
    <t>Компот из плодов консервированных</t>
  </si>
  <si>
    <t>Чай с медом</t>
  </si>
  <si>
    <t>Колбасные изделия запеченные в тесте</t>
  </si>
  <si>
    <t>Птица тушеная</t>
  </si>
  <si>
    <t>Салат из морковки с зеленым горошком</t>
  </si>
  <si>
    <t>Макароны запеченные с сыром</t>
  </si>
  <si>
    <t>Котлеты или биточки рыбные</t>
  </si>
  <si>
    <t>Рис припущенный</t>
  </si>
  <si>
    <t>Тефтели рыбные</t>
  </si>
  <si>
    <t>Каша манная моллчная жидкая</t>
  </si>
  <si>
    <t xml:space="preserve">Чай с лимоном </t>
  </si>
  <si>
    <t>Плов вегетарианский с сухофруктами</t>
  </si>
  <si>
    <t>Батон нарезной</t>
  </si>
  <si>
    <t>Мясо отварное</t>
  </si>
  <si>
    <t>Запеканка рисовая с молоком сгущенным</t>
  </si>
  <si>
    <t>Плов из отварной птицы</t>
  </si>
  <si>
    <t>Винегрет овощной</t>
  </si>
  <si>
    <t>Каша перловая вязкая с маслом</t>
  </si>
  <si>
    <t>Суп молочный с макаронными изделиями</t>
  </si>
  <si>
    <t>Шоколадный батончик( сникерс)</t>
  </si>
  <si>
    <t>Батончик шоколадный( марс)</t>
  </si>
  <si>
    <t>Батончик шоколадный( баунти)</t>
  </si>
  <si>
    <t>Гуляш из отварного мяса</t>
  </si>
  <si>
    <t>Суп молочный с крупой</t>
  </si>
  <si>
    <t>Кофейный напиток на сгущенном молоке</t>
  </si>
  <si>
    <t>Суп с мясными фрикадельками</t>
  </si>
  <si>
    <t>Плов из отварной говядины</t>
  </si>
  <si>
    <t>Салат из свеклы с чесноком</t>
  </si>
  <si>
    <t>Тефтели мясные с рисом</t>
  </si>
  <si>
    <t>Каша мололчная "Дружба"</t>
  </si>
  <si>
    <t>Бутерброд с джемом или повидлом</t>
  </si>
  <si>
    <t>Жаркое по-домашнему</t>
  </si>
  <si>
    <t>Салат из моркови</t>
  </si>
  <si>
    <t>Корж мололчный</t>
  </si>
  <si>
    <t>12-17 лет    школа</t>
  </si>
  <si>
    <t>7-10 лет     интернат</t>
  </si>
  <si>
    <t>11-17 лет       интернат</t>
  </si>
  <si>
    <t xml:space="preserve">                                                                                                                                                  Обед</t>
  </si>
  <si>
    <t>Каша манная молочная жидкая</t>
  </si>
  <si>
    <t>7-11 лет    школа</t>
  </si>
  <si>
    <t xml:space="preserve">                                                                                                                                      Обед</t>
  </si>
  <si>
    <t>обед</t>
  </si>
  <si>
    <t>День/неделя: среда   -2</t>
  </si>
  <si>
    <t>День/неделя: четверг -2</t>
  </si>
  <si>
    <t>Всего за четверг  -2</t>
  </si>
  <si>
    <t>СОСТАВЛЕНО</t>
  </si>
  <si>
    <t xml:space="preserve">Заведующая столовой МБОУ </t>
  </si>
  <si>
    <t>__________К.Д.Галкина</t>
  </si>
  <si>
    <t>«30»  августа  2024 г.</t>
  </si>
  <si>
    <t>«30»  августа 2024 г.</t>
  </si>
  <si>
    <t>Всего за пятница-2</t>
  </si>
  <si>
    <t>«30» августа 2024 г.</t>
  </si>
  <si>
    <t xml:space="preserve">   Проект 14-ти дневного основного (организованного) меню для обучающихся общеобразовательных организаций Чукотского автономного округа </t>
  </si>
  <si>
    <t>Омлет с колбасой или сосисками( молочные)</t>
  </si>
  <si>
    <t>Сосиски, сардельки колбасы отварные( молочные)</t>
  </si>
  <si>
    <t>Каша ячневая молочная вязкая</t>
  </si>
  <si>
    <t>Рассольник домашний</t>
  </si>
  <si>
    <t>Суфле из отварной говядины</t>
  </si>
  <si>
    <t>Компот из апельсин с яблоками</t>
  </si>
  <si>
    <t>Кисель из повидла, джема, варенья</t>
  </si>
  <si>
    <t>Всего за четверг-2</t>
  </si>
  <si>
    <t>Пудинг рисовый, манный, пшенный</t>
  </si>
  <si>
    <t>День/неделя: суббота -2</t>
  </si>
  <si>
    <t>Итого за суббота-2</t>
  </si>
  <si>
    <t>День/неделя: воскресенье-2</t>
  </si>
  <si>
    <t>День/неделя: воскресенье -2</t>
  </si>
  <si>
    <t>Всего за 14 дней</t>
  </si>
  <si>
    <t>Итого за суббота -2</t>
  </si>
  <si>
    <t>Всего за воскресенье 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</si>
</sst>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4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/>
    <xf numFmtId="0" fontId="4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3" fillId="0" borderId="4" xfId="0" applyFont="1" applyFill="1" applyBorder="1" applyAlignment="1"/>
    <xf numFmtId="0" fontId="0" fillId="0" borderId="0" xfId="0" applyFill="1"/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right" wrapText="1"/>
    </xf>
    <xf numFmtId="2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9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/>
    </xf>
    <xf numFmtId="2" fontId="3" fillId="0" borderId="4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4" fillId="0" borderId="14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left" wrapText="1"/>
    </xf>
    <xf numFmtId="0" fontId="0" fillId="0" borderId="5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0" fillId="0" borderId="6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6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6" xfId="0" applyFont="1" applyFill="1" applyBorder="1"/>
    <xf numFmtId="0" fontId="3" fillId="0" borderId="3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6" xfId="0" applyFont="1" applyFill="1" applyBorder="1" applyAlignment="1"/>
    <xf numFmtId="0" fontId="3" fillId="0" borderId="3" xfId="0" applyFont="1" applyFill="1" applyBorder="1" applyAlignment="1"/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3\&#1076;&#1080;&#1088;&#1077;&#1082;&#1090;&#1086;&#1088;\10-&#1076;&#1085;&#1077;&#1074;&#1085;&#1086;&#1077;%20&#1084;&#1077;&#1085;&#1102;%20&#1085;&#1072;%20&#1091;&#1095;&#1077;&#1073;&#1085;&#1099;&#1081;%20&#1075;&#1086;&#1076;%202024-2025&#1075;\&#1079;&#1072;&#1084;10%20&#1090;&#1080;%20&#1076;&#1085;&#1077;&#1074;&#1085;&#1086;&#1077;%20&#1084;&#1077;&#1085;&#1102;%20&#1085;&#1072;%20&#1091;&#1095;&#1077;&#1073;&#1085;&#1099;&#1081;%20&#1075;&#1086;&#1076;%202024%20-2025&#1075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 7-11 лет школа"/>
      <sheetName val="от 12-17 лет школа"/>
      <sheetName val="инт  от 7-10 лет"/>
      <sheetName val="от 11-17 лет инт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tabSelected="1" topLeftCell="A154" workbookViewId="0">
      <selection activeCell="A10" sqref="A10:O215"/>
    </sheetView>
  </sheetViews>
  <sheetFormatPr defaultRowHeight="15" x14ac:dyDescent="0.25"/>
  <cols>
    <col min="2" max="2" width="45.42578125" customWidth="1"/>
  </cols>
  <sheetData>
    <row r="1" spans="1:15" x14ac:dyDescent="0.25">
      <c r="A1" s="81" t="s">
        <v>192</v>
      </c>
      <c r="B1" s="82"/>
      <c r="C1" s="82" t="s">
        <v>0</v>
      </c>
      <c r="J1" s="83"/>
      <c r="K1" s="83" t="s">
        <v>0</v>
      </c>
      <c r="L1" s="23"/>
      <c r="M1" s="23"/>
      <c r="N1" s="23"/>
      <c r="O1" s="23"/>
    </row>
    <row r="2" spans="1:15" x14ac:dyDescent="0.25">
      <c r="A2" s="81" t="s">
        <v>193</v>
      </c>
      <c r="B2" s="82"/>
      <c r="C2" s="81"/>
      <c r="J2" s="83"/>
      <c r="K2" s="84" t="s">
        <v>48</v>
      </c>
      <c r="L2" s="23"/>
      <c r="M2" s="23"/>
      <c r="N2" s="23"/>
      <c r="O2" s="23"/>
    </row>
    <row r="3" spans="1:15" x14ac:dyDescent="0.25">
      <c r="A3" s="81" t="s">
        <v>1</v>
      </c>
      <c r="B3" s="82"/>
      <c r="C3" s="81"/>
      <c r="J3" s="83"/>
      <c r="K3" s="84" t="s">
        <v>1</v>
      </c>
      <c r="L3" s="23"/>
      <c r="M3" s="23"/>
      <c r="N3" s="23"/>
      <c r="O3" s="23"/>
    </row>
    <row r="4" spans="1:15" x14ac:dyDescent="0.25">
      <c r="A4" s="81" t="s">
        <v>194</v>
      </c>
      <c r="B4" s="82"/>
      <c r="C4" s="81"/>
      <c r="J4" s="83"/>
      <c r="K4" s="84" t="s">
        <v>49</v>
      </c>
      <c r="L4" s="23"/>
      <c r="M4" s="23"/>
      <c r="N4" s="23"/>
      <c r="O4" s="23"/>
    </row>
    <row r="5" spans="1:15" x14ac:dyDescent="0.25">
      <c r="A5" s="81" t="s">
        <v>195</v>
      </c>
      <c r="B5" s="82"/>
      <c r="C5" s="81"/>
      <c r="J5" s="83"/>
      <c r="K5" s="84" t="s">
        <v>196</v>
      </c>
      <c r="L5" s="23"/>
      <c r="M5" s="23"/>
      <c r="N5" s="23"/>
      <c r="O5" s="23"/>
    </row>
    <row r="6" spans="1:15" ht="31.5" customHeight="1" x14ac:dyDescent="0.25">
      <c r="A6" s="102" t="s">
        <v>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23"/>
      <c r="O6" s="23"/>
    </row>
    <row r="7" spans="1:15" ht="15.75" x14ac:dyDescent="0.25">
      <c r="A7" s="76" t="s">
        <v>3</v>
      </c>
      <c r="B7" s="76" t="s">
        <v>186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23"/>
      <c r="O7" s="23"/>
    </row>
    <row r="8" spans="1:15" ht="15.75" x14ac:dyDescent="0.25">
      <c r="A8" s="76" t="s">
        <v>4</v>
      </c>
      <c r="B8" s="76" t="s">
        <v>5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23"/>
      <c r="O8" s="23"/>
    </row>
    <row r="9" spans="1:15" ht="16.5" thickBot="1" x14ac:dyDescent="0.3">
      <c r="A9" s="76" t="s">
        <v>6</v>
      </c>
      <c r="B9" s="103" t="s">
        <v>7</v>
      </c>
      <c r="C9" s="103"/>
      <c r="D9" s="66"/>
      <c r="E9" s="66"/>
      <c r="F9" s="66"/>
      <c r="G9" s="66"/>
      <c r="H9" s="66"/>
      <c r="I9" s="66"/>
      <c r="J9" s="66"/>
      <c r="K9" s="66"/>
      <c r="L9" s="66"/>
      <c r="M9" s="66"/>
      <c r="N9" s="23"/>
      <c r="O9" s="23"/>
    </row>
    <row r="10" spans="1:15" ht="62.25" customHeight="1" thickBot="1" x14ac:dyDescent="0.3">
      <c r="A10" s="104" t="s">
        <v>8</v>
      </c>
      <c r="B10" s="104" t="s">
        <v>9</v>
      </c>
      <c r="C10" s="104" t="s">
        <v>10</v>
      </c>
      <c r="D10" s="106" t="s">
        <v>11</v>
      </c>
      <c r="E10" s="107"/>
      <c r="F10" s="108"/>
      <c r="G10" s="104" t="s">
        <v>12</v>
      </c>
      <c r="H10" s="106" t="s">
        <v>13</v>
      </c>
      <c r="I10" s="107"/>
      <c r="J10" s="107"/>
      <c r="K10" s="108"/>
      <c r="L10" s="106" t="s">
        <v>14</v>
      </c>
      <c r="M10" s="107"/>
      <c r="N10" s="107"/>
      <c r="O10" s="108"/>
    </row>
    <row r="11" spans="1:15" ht="16.5" thickBot="1" x14ac:dyDescent="0.3">
      <c r="A11" s="105"/>
      <c r="B11" s="105"/>
      <c r="C11" s="105"/>
      <c r="D11" s="16" t="s">
        <v>15</v>
      </c>
      <c r="E11" s="16" t="s">
        <v>16</v>
      </c>
      <c r="F11" s="16" t="s">
        <v>17</v>
      </c>
      <c r="G11" s="105"/>
      <c r="H11" s="16" t="s">
        <v>18</v>
      </c>
      <c r="I11" s="16" t="s">
        <v>19</v>
      </c>
      <c r="J11" s="16" t="s">
        <v>20</v>
      </c>
      <c r="K11" s="16" t="s">
        <v>21</v>
      </c>
      <c r="L11" s="16" t="s">
        <v>22</v>
      </c>
      <c r="M11" s="16" t="s">
        <v>23</v>
      </c>
      <c r="N11" s="16" t="s">
        <v>24</v>
      </c>
      <c r="O11" s="16" t="s">
        <v>25</v>
      </c>
    </row>
    <row r="12" spans="1:15" ht="16.5" thickBot="1" x14ac:dyDescent="0.3">
      <c r="A12" s="109" t="s">
        <v>26</v>
      </c>
      <c r="B12" s="11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6.5" thickBot="1" x14ac:dyDescent="0.3">
      <c r="A13" s="111" t="s">
        <v>27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5" ht="16.5" customHeight="1" thickBot="1" x14ac:dyDescent="0.3">
      <c r="A14" s="6"/>
      <c r="B14" s="7" t="s">
        <v>29</v>
      </c>
      <c r="C14" s="1">
        <v>50</v>
      </c>
      <c r="D14" s="8">
        <v>4.7</v>
      </c>
      <c r="E14" s="8">
        <v>1.2</v>
      </c>
      <c r="F14" s="8">
        <v>11.51</v>
      </c>
      <c r="G14" s="8">
        <v>229.01</v>
      </c>
      <c r="H14" s="8">
        <v>0.09</v>
      </c>
      <c r="I14" s="8">
        <v>0.91</v>
      </c>
      <c r="J14" s="8">
        <v>0.04</v>
      </c>
      <c r="K14" s="8">
        <v>0.72</v>
      </c>
      <c r="L14" s="8">
        <v>94.23</v>
      </c>
      <c r="M14" s="8">
        <v>102.24</v>
      </c>
      <c r="N14" s="8">
        <v>17.82</v>
      </c>
      <c r="O14" s="8">
        <v>0.54</v>
      </c>
    </row>
    <row r="15" spans="1:15" ht="16.5" customHeight="1" thickBot="1" x14ac:dyDescent="0.3">
      <c r="A15" s="9"/>
      <c r="B15" s="10" t="s">
        <v>50</v>
      </c>
      <c r="C15" s="1">
        <v>20</v>
      </c>
      <c r="D15" s="11">
        <v>1.32</v>
      </c>
      <c r="E15" s="11">
        <v>0.24</v>
      </c>
      <c r="F15" s="11">
        <v>6.68</v>
      </c>
      <c r="G15" s="11">
        <v>34.799999999999997</v>
      </c>
      <c r="H15" s="11">
        <v>0.01</v>
      </c>
      <c r="I15" s="11">
        <v>0.12</v>
      </c>
      <c r="J15" s="11">
        <v>34.5</v>
      </c>
      <c r="K15" s="11">
        <v>0.08</v>
      </c>
      <c r="L15" s="11">
        <v>150</v>
      </c>
      <c r="M15" s="11">
        <v>96</v>
      </c>
      <c r="N15" s="11">
        <v>6.75</v>
      </c>
      <c r="O15" s="11">
        <v>0.15</v>
      </c>
    </row>
    <row r="16" spans="1:15" ht="16.5" customHeight="1" thickBot="1" x14ac:dyDescent="0.3">
      <c r="A16" s="6">
        <v>114</v>
      </c>
      <c r="B16" s="7" t="s">
        <v>51</v>
      </c>
      <c r="C16" s="12">
        <v>160</v>
      </c>
      <c r="D16" s="8">
        <v>4.6900000000000004</v>
      </c>
      <c r="E16" s="8">
        <v>6.37</v>
      </c>
      <c r="F16" s="8">
        <v>27.82</v>
      </c>
      <c r="G16" s="8">
        <v>220</v>
      </c>
      <c r="H16" s="8">
        <v>0</v>
      </c>
      <c r="I16" s="8">
        <v>0</v>
      </c>
      <c r="J16" s="8">
        <v>0</v>
      </c>
      <c r="K16" s="8">
        <v>0</v>
      </c>
      <c r="L16" s="8">
        <v>4.5999999999999996</v>
      </c>
      <c r="M16" s="8">
        <v>2.67</v>
      </c>
      <c r="N16" s="8">
        <v>2</v>
      </c>
      <c r="O16" s="8">
        <v>0.33</v>
      </c>
    </row>
    <row r="17" spans="1:15" ht="16.5" customHeight="1" thickBot="1" x14ac:dyDescent="0.3">
      <c r="A17" s="6">
        <v>366</v>
      </c>
      <c r="B17" s="7" t="s">
        <v>28</v>
      </c>
      <c r="C17" s="12">
        <v>30</v>
      </c>
      <c r="D17" s="11">
        <v>4.22</v>
      </c>
      <c r="E17" s="11">
        <v>4.7</v>
      </c>
      <c r="F17" s="11">
        <v>0</v>
      </c>
      <c r="G17" s="11">
        <v>14.56</v>
      </c>
      <c r="H17" s="11">
        <v>0.11</v>
      </c>
      <c r="I17" s="11"/>
      <c r="J17" s="11"/>
      <c r="K17" s="11">
        <v>0.98</v>
      </c>
      <c r="L17" s="11">
        <v>17.25</v>
      </c>
      <c r="M17" s="11">
        <v>65.25</v>
      </c>
      <c r="N17" s="11">
        <v>24.75</v>
      </c>
      <c r="O17" s="11">
        <v>1.5</v>
      </c>
    </row>
    <row r="18" spans="1:15" ht="16.5" customHeight="1" thickBot="1" x14ac:dyDescent="0.3">
      <c r="A18" s="13">
        <v>300</v>
      </c>
      <c r="B18" s="3" t="s">
        <v>52</v>
      </c>
      <c r="C18" s="14">
        <v>200</v>
      </c>
      <c r="D18" s="3">
        <v>0.12</v>
      </c>
      <c r="E18" s="3">
        <v>0</v>
      </c>
      <c r="F18" s="3">
        <v>12.04</v>
      </c>
      <c r="G18" s="3">
        <v>48.64</v>
      </c>
      <c r="H18" s="3">
        <v>0</v>
      </c>
      <c r="I18" s="3">
        <v>0</v>
      </c>
      <c r="J18" s="3">
        <v>0</v>
      </c>
      <c r="K18" s="3">
        <v>0</v>
      </c>
      <c r="L18" s="3">
        <v>12.5</v>
      </c>
      <c r="M18" s="3">
        <v>6</v>
      </c>
      <c r="N18" s="3">
        <v>3</v>
      </c>
      <c r="O18" s="3">
        <v>0.7</v>
      </c>
    </row>
    <row r="19" spans="1:15" ht="16.5" customHeight="1" thickBot="1" x14ac:dyDescent="0.3">
      <c r="A19" s="36">
        <v>330</v>
      </c>
      <c r="B19" s="37" t="s">
        <v>109</v>
      </c>
      <c r="C19" s="38">
        <v>40</v>
      </c>
      <c r="D19" s="39">
        <v>0.62</v>
      </c>
      <c r="E19" s="40">
        <v>2.0099999999999998</v>
      </c>
      <c r="F19" s="11">
        <v>0.95</v>
      </c>
      <c r="G19" s="40">
        <v>28.31</v>
      </c>
      <c r="H19" s="3"/>
      <c r="I19" s="3"/>
      <c r="J19" s="3"/>
      <c r="K19" s="3"/>
      <c r="L19" s="3"/>
      <c r="M19" s="3"/>
      <c r="N19" s="3"/>
      <c r="O19" s="3"/>
    </row>
    <row r="20" spans="1:15" ht="16.5" thickBot="1" x14ac:dyDescent="0.3">
      <c r="A20" s="88" t="s">
        <v>30</v>
      </c>
      <c r="B20" s="90"/>
      <c r="C20" s="4">
        <f>C14+C15+C16+C17+C18+C19</f>
        <v>500</v>
      </c>
      <c r="D20" s="15">
        <f>D14+D15+D16+D17+D18+D19</f>
        <v>15.669999999999998</v>
      </c>
      <c r="E20" s="15">
        <f t="shared" ref="E20:O20" si="0">E14+E15+E16+E17+E18+E19</f>
        <v>14.520000000000001</v>
      </c>
      <c r="F20" s="15">
        <f t="shared" si="0"/>
        <v>59</v>
      </c>
      <c r="G20" s="15">
        <f t="shared" si="0"/>
        <v>575.31999999999994</v>
      </c>
      <c r="H20" s="15">
        <f t="shared" si="0"/>
        <v>0.21</v>
      </c>
      <c r="I20" s="15">
        <f t="shared" si="0"/>
        <v>1.03</v>
      </c>
      <c r="J20" s="15">
        <f t="shared" si="0"/>
        <v>34.54</v>
      </c>
      <c r="K20" s="15">
        <f t="shared" si="0"/>
        <v>1.7799999999999998</v>
      </c>
      <c r="L20" s="15">
        <f t="shared" si="0"/>
        <v>278.58000000000004</v>
      </c>
      <c r="M20" s="15">
        <f t="shared" si="0"/>
        <v>272.15999999999997</v>
      </c>
      <c r="N20" s="15">
        <f t="shared" si="0"/>
        <v>54.32</v>
      </c>
      <c r="O20" s="15">
        <f t="shared" si="0"/>
        <v>3.2199999999999998</v>
      </c>
    </row>
    <row r="21" spans="1:15" ht="16.5" thickBot="1" x14ac:dyDescent="0.3">
      <c r="A21" s="88" t="s">
        <v>85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</row>
    <row r="22" spans="1:15" ht="16.5" customHeight="1" thickBot="1" x14ac:dyDescent="0.3">
      <c r="A22" s="9"/>
      <c r="B22" s="10" t="s">
        <v>29</v>
      </c>
      <c r="C22" s="1">
        <v>50</v>
      </c>
      <c r="D22" s="8">
        <v>4.7</v>
      </c>
      <c r="E22" s="8">
        <v>1.2</v>
      </c>
      <c r="F22" s="8">
        <v>11.51</v>
      </c>
      <c r="G22" s="8">
        <v>229.01</v>
      </c>
      <c r="H22" s="8">
        <v>0.09</v>
      </c>
      <c r="I22" s="8">
        <v>0.91</v>
      </c>
      <c r="J22" s="8">
        <v>0.04</v>
      </c>
      <c r="K22" s="8">
        <v>0.72</v>
      </c>
      <c r="L22" s="8">
        <v>94.23</v>
      </c>
      <c r="M22" s="8">
        <v>102.24</v>
      </c>
      <c r="N22" s="8">
        <v>17.82</v>
      </c>
      <c r="O22" s="8">
        <v>0.54</v>
      </c>
    </row>
    <row r="23" spans="1:15" ht="16.5" customHeight="1" thickBot="1" x14ac:dyDescent="0.3">
      <c r="A23" s="6"/>
      <c r="B23" s="7" t="s">
        <v>50</v>
      </c>
      <c r="C23" s="1">
        <v>20</v>
      </c>
      <c r="D23" s="11">
        <v>1.32</v>
      </c>
      <c r="E23" s="11">
        <v>0.24</v>
      </c>
      <c r="F23" s="11">
        <v>6.68</v>
      </c>
      <c r="G23" s="11">
        <v>34.799999999999997</v>
      </c>
      <c r="H23" s="11">
        <v>0.01</v>
      </c>
      <c r="I23" s="11">
        <v>0.12</v>
      </c>
      <c r="J23" s="11">
        <v>34.5</v>
      </c>
      <c r="K23" s="11">
        <v>0.08</v>
      </c>
      <c r="L23" s="11">
        <v>150</v>
      </c>
      <c r="M23" s="11">
        <v>96</v>
      </c>
      <c r="N23" s="11">
        <v>6.75</v>
      </c>
      <c r="O23" s="11">
        <v>0.15</v>
      </c>
    </row>
    <row r="24" spans="1:15" ht="16.5" thickBot="1" x14ac:dyDescent="0.3">
      <c r="A24" s="21"/>
      <c r="B24" s="10" t="s">
        <v>55</v>
      </c>
      <c r="C24" s="1">
        <v>200</v>
      </c>
      <c r="D24" s="11">
        <v>8.44</v>
      </c>
      <c r="E24" s="11">
        <v>3.07</v>
      </c>
      <c r="F24" s="11">
        <v>8.0399999999999991</v>
      </c>
      <c r="G24" s="11">
        <v>84.21</v>
      </c>
      <c r="H24" s="11">
        <v>0.16</v>
      </c>
      <c r="I24" s="11">
        <v>0</v>
      </c>
      <c r="J24" s="11">
        <v>2.5000000000000001E-2</v>
      </c>
      <c r="K24" s="11">
        <v>0.5</v>
      </c>
      <c r="L24" s="11">
        <v>22.5</v>
      </c>
      <c r="M24" s="11">
        <v>129.63999999999999</v>
      </c>
      <c r="N24" s="11">
        <v>14.91</v>
      </c>
      <c r="O24" s="11">
        <v>1.59</v>
      </c>
    </row>
    <row r="25" spans="1:15" ht="16.5" customHeight="1" thickBot="1" x14ac:dyDescent="0.3">
      <c r="A25" s="6">
        <v>212</v>
      </c>
      <c r="B25" s="7" t="s">
        <v>53</v>
      </c>
      <c r="C25" s="12">
        <v>100</v>
      </c>
      <c r="D25" s="8">
        <v>5.27</v>
      </c>
      <c r="E25" s="8">
        <v>6.13</v>
      </c>
      <c r="F25" s="8">
        <v>9.91</v>
      </c>
      <c r="G25" s="8">
        <v>224.69</v>
      </c>
      <c r="H25" s="8">
        <v>0.09</v>
      </c>
      <c r="I25" s="8">
        <v>0</v>
      </c>
      <c r="J25" s="8">
        <v>12</v>
      </c>
      <c r="K25" s="8">
        <v>0.83</v>
      </c>
      <c r="L25" s="8">
        <v>11.89</v>
      </c>
      <c r="M25" s="8">
        <v>47.24</v>
      </c>
      <c r="N25" s="8">
        <v>8.5500000000000007</v>
      </c>
      <c r="O25" s="8">
        <v>0.86</v>
      </c>
    </row>
    <row r="26" spans="1:15" ht="16.5" customHeight="1" thickBot="1" x14ac:dyDescent="0.3">
      <c r="A26" s="6"/>
      <c r="B26" s="53" t="s">
        <v>164</v>
      </c>
      <c r="C26" s="54">
        <v>150</v>
      </c>
      <c r="D26" s="39">
        <v>1.93</v>
      </c>
      <c r="E26" s="40">
        <v>8.2100000000000009</v>
      </c>
      <c r="F26" s="11">
        <v>27.21</v>
      </c>
      <c r="G26" s="40">
        <v>113.21</v>
      </c>
      <c r="H26" s="8">
        <v>0</v>
      </c>
      <c r="I26" s="8">
        <v>3.36</v>
      </c>
      <c r="J26" s="8">
        <v>0</v>
      </c>
      <c r="K26" s="8">
        <v>1.2E-2</v>
      </c>
      <c r="L26" s="8">
        <v>7.2</v>
      </c>
      <c r="M26" s="8">
        <v>4.2480000000000002</v>
      </c>
      <c r="N26" s="8">
        <v>2.81</v>
      </c>
      <c r="O26" s="8">
        <v>0.34799999999999998</v>
      </c>
    </row>
    <row r="27" spans="1:15" ht="16.5" customHeight="1" thickBot="1" x14ac:dyDescent="0.3">
      <c r="A27" s="6"/>
      <c r="B27" s="10" t="s">
        <v>56</v>
      </c>
      <c r="C27" s="1">
        <v>60</v>
      </c>
      <c r="D27" s="11">
        <v>1.1200000000000001</v>
      </c>
      <c r="E27" s="11">
        <v>2.17</v>
      </c>
      <c r="F27" s="11">
        <v>4.83</v>
      </c>
      <c r="G27" s="11">
        <v>53.21</v>
      </c>
      <c r="H27" s="8"/>
      <c r="I27" s="8"/>
      <c r="J27" s="8"/>
      <c r="K27" s="8"/>
      <c r="L27" s="8"/>
      <c r="M27" s="8"/>
      <c r="N27" s="8"/>
      <c r="O27" s="8"/>
    </row>
    <row r="28" spans="1:15" ht="16.5" customHeight="1" thickBot="1" x14ac:dyDescent="0.3">
      <c r="A28" s="9">
        <v>278</v>
      </c>
      <c r="B28" s="10" t="s">
        <v>57</v>
      </c>
      <c r="C28" s="1">
        <v>200</v>
      </c>
      <c r="D28" s="11">
        <v>0.1</v>
      </c>
      <c r="E28" s="11">
        <v>0.04</v>
      </c>
      <c r="F28" s="11">
        <v>19.52</v>
      </c>
      <c r="G28" s="11">
        <v>85.87</v>
      </c>
      <c r="H28" s="11">
        <v>0.11</v>
      </c>
      <c r="I28" s="11"/>
      <c r="J28" s="11"/>
      <c r="K28" s="11">
        <v>0.98</v>
      </c>
      <c r="L28" s="11">
        <v>17.25</v>
      </c>
      <c r="M28" s="11">
        <v>65.25</v>
      </c>
      <c r="N28" s="11">
        <v>24.75</v>
      </c>
      <c r="O28" s="11">
        <v>1.5</v>
      </c>
    </row>
    <row r="29" spans="1:15" ht="16.5" thickBot="1" x14ac:dyDescent="0.3">
      <c r="A29" s="88" t="s">
        <v>32</v>
      </c>
      <c r="B29" s="90"/>
      <c r="C29" s="4">
        <f>C22+C23+C24+C25+C26+C27+C28</f>
        <v>780</v>
      </c>
      <c r="D29" s="5">
        <f>D22+D23+D24+D25+D26+D27+D28</f>
        <v>22.880000000000003</v>
      </c>
      <c r="E29" s="5">
        <f t="shared" ref="E29:G29" si="1">E22+E23+E24+E25+E26+E27+E28</f>
        <v>21.060000000000002</v>
      </c>
      <c r="F29" s="5">
        <f t="shared" si="1"/>
        <v>87.7</v>
      </c>
      <c r="G29" s="5">
        <f t="shared" si="1"/>
        <v>825.00000000000011</v>
      </c>
      <c r="H29" s="5">
        <f t="shared" ref="H29:O29" si="2">H22+H23+H24+H25+H26+H28</f>
        <v>0.45999999999999996</v>
      </c>
      <c r="I29" s="5">
        <f t="shared" si="2"/>
        <v>4.3899999999999997</v>
      </c>
      <c r="J29" s="5">
        <f t="shared" si="2"/>
        <v>46.564999999999998</v>
      </c>
      <c r="K29" s="5">
        <f t="shared" si="2"/>
        <v>3.1219999999999999</v>
      </c>
      <c r="L29" s="5">
        <f t="shared" si="2"/>
        <v>303.07</v>
      </c>
      <c r="M29" s="5">
        <f t="shared" si="2"/>
        <v>444.61799999999999</v>
      </c>
      <c r="N29" s="5">
        <f t="shared" si="2"/>
        <v>75.59</v>
      </c>
      <c r="O29" s="5">
        <f t="shared" si="2"/>
        <v>4.9879999999999995</v>
      </c>
    </row>
    <row r="30" spans="1:15" ht="17.25" customHeight="1" thickBot="1" x14ac:dyDescent="0.3">
      <c r="A30" s="29"/>
      <c r="B30" s="92" t="s">
        <v>131</v>
      </c>
      <c r="C30" s="86">
        <f>C20+C29</f>
        <v>1280</v>
      </c>
      <c r="D30" s="32">
        <f>D20+D29</f>
        <v>38.549999999999997</v>
      </c>
      <c r="E30" s="32">
        <f t="shared" ref="E30:O30" si="3">E20+E29</f>
        <v>35.580000000000005</v>
      </c>
      <c r="F30" s="32">
        <f t="shared" si="3"/>
        <v>146.69999999999999</v>
      </c>
      <c r="G30" s="32">
        <f t="shared" si="3"/>
        <v>1400.3200000000002</v>
      </c>
      <c r="H30" s="32">
        <f t="shared" si="3"/>
        <v>0.66999999999999993</v>
      </c>
      <c r="I30" s="32">
        <f t="shared" si="3"/>
        <v>5.42</v>
      </c>
      <c r="J30" s="32">
        <f t="shared" si="3"/>
        <v>81.10499999999999</v>
      </c>
      <c r="K30" s="32">
        <f t="shared" si="3"/>
        <v>4.9019999999999992</v>
      </c>
      <c r="L30" s="32">
        <f t="shared" si="3"/>
        <v>581.65000000000009</v>
      </c>
      <c r="M30" s="32">
        <f t="shared" si="3"/>
        <v>716.77800000000002</v>
      </c>
      <c r="N30" s="32">
        <f t="shared" si="3"/>
        <v>129.91</v>
      </c>
      <c r="O30" s="32">
        <f t="shared" si="3"/>
        <v>8.2079999999999984</v>
      </c>
    </row>
    <row r="31" spans="1:15" ht="16.5" customHeight="1" thickBot="1" x14ac:dyDescent="0.3">
      <c r="A31" s="104" t="s">
        <v>8</v>
      </c>
      <c r="B31" s="104" t="s">
        <v>9</v>
      </c>
      <c r="C31" s="114" t="s">
        <v>10</v>
      </c>
      <c r="D31" s="106" t="s">
        <v>11</v>
      </c>
      <c r="E31" s="107"/>
      <c r="F31" s="108"/>
      <c r="G31" s="104" t="s">
        <v>12</v>
      </c>
      <c r="H31" s="106" t="s">
        <v>13</v>
      </c>
      <c r="I31" s="107"/>
      <c r="J31" s="107"/>
      <c r="K31" s="108"/>
      <c r="L31" s="106" t="s">
        <v>14</v>
      </c>
      <c r="M31" s="107"/>
      <c r="N31" s="107"/>
      <c r="O31" s="108"/>
    </row>
    <row r="32" spans="1:15" ht="16.5" thickBot="1" x14ac:dyDescent="0.3">
      <c r="A32" s="105"/>
      <c r="B32" s="105"/>
      <c r="C32" s="105"/>
      <c r="D32" s="16" t="s">
        <v>15</v>
      </c>
      <c r="E32" s="16" t="s">
        <v>16</v>
      </c>
      <c r="F32" s="16" t="s">
        <v>17</v>
      </c>
      <c r="G32" s="105"/>
      <c r="H32" s="16" t="s">
        <v>18</v>
      </c>
      <c r="I32" s="16" t="s">
        <v>19</v>
      </c>
      <c r="J32" s="16" t="s">
        <v>20</v>
      </c>
      <c r="K32" s="16" t="s">
        <v>21</v>
      </c>
      <c r="L32" s="16" t="s">
        <v>22</v>
      </c>
      <c r="M32" s="16" t="s">
        <v>23</v>
      </c>
      <c r="N32" s="16" t="s">
        <v>24</v>
      </c>
      <c r="O32" s="16" t="s">
        <v>25</v>
      </c>
    </row>
    <row r="33" spans="1:15" ht="16.5" thickBot="1" x14ac:dyDescent="0.3">
      <c r="A33" s="109" t="s">
        <v>33</v>
      </c>
      <c r="B33" s="110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ht="16.5" thickBot="1" x14ac:dyDescent="0.3">
      <c r="A34" s="111" t="s">
        <v>27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3"/>
    </row>
    <row r="35" spans="1:15" ht="16.5" customHeight="1" thickBot="1" x14ac:dyDescent="0.3">
      <c r="A35" s="6"/>
      <c r="B35" s="7" t="s">
        <v>29</v>
      </c>
      <c r="C35" s="1">
        <v>50</v>
      </c>
      <c r="D35" s="8">
        <v>4.7</v>
      </c>
      <c r="E35" s="8">
        <v>1.2</v>
      </c>
      <c r="F35" s="8">
        <v>11.51</v>
      </c>
      <c r="G35" s="8">
        <v>229.01</v>
      </c>
      <c r="H35" s="8">
        <v>0.2</v>
      </c>
      <c r="I35" s="8">
        <v>23.18</v>
      </c>
      <c r="J35" s="8">
        <v>236.5</v>
      </c>
      <c r="K35" s="8">
        <v>0.68</v>
      </c>
      <c r="L35" s="8">
        <v>93.84</v>
      </c>
      <c r="M35" s="8">
        <v>248.23</v>
      </c>
      <c r="N35" s="8">
        <v>40.17</v>
      </c>
      <c r="O35" s="8">
        <v>3.06</v>
      </c>
    </row>
    <row r="36" spans="1:15" ht="16.5" thickBot="1" x14ac:dyDescent="0.3">
      <c r="A36" s="9">
        <v>365</v>
      </c>
      <c r="B36" s="10" t="s">
        <v>58</v>
      </c>
      <c r="C36" s="1">
        <v>10</v>
      </c>
      <c r="D36" s="11">
        <v>0.1</v>
      </c>
      <c r="E36" s="11">
        <v>7.2</v>
      </c>
      <c r="F36" s="11">
        <v>0.1</v>
      </c>
      <c r="G36" s="11">
        <v>66</v>
      </c>
      <c r="H36" s="11">
        <v>0.04</v>
      </c>
      <c r="I36" s="11">
        <v>4</v>
      </c>
      <c r="J36" s="11">
        <v>0</v>
      </c>
      <c r="K36" s="11">
        <v>0.08</v>
      </c>
      <c r="L36" s="11">
        <v>8</v>
      </c>
      <c r="M36" s="11">
        <v>24.8</v>
      </c>
      <c r="N36" s="11">
        <v>8.4</v>
      </c>
      <c r="O36" s="11">
        <v>0.28000000000000003</v>
      </c>
    </row>
    <row r="37" spans="1:15" ht="16.5" thickBot="1" x14ac:dyDescent="0.3">
      <c r="A37" s="6">
        <v>141</v>
      </c>
      <c r="B37" s="7" t="s">
        <v>60</v>
      </c>
      <c r="C37" s="12">
        <v>150</v>
      </c>
      <c r="D37" s="8">
        <v>1.2</v>
      </c>
      <c r="E37" s="8">
        <v>1.04</v>
      </c>
      <c r="F37" s="8">
        <v>12.1</v>
      </c>
      <c r="G37" s="8">
        <v>62.59</v>
      </c>
      <c r="H37" s="8">
        <v>2.5000000000000001E-2</v>
      </c>
      <c r="I37" s="8">
        <v>0.35</v>
      </c>
      <c r="J37" s="8">
        <v>0</v>
      </c>
      <c r="K37" s="8">
        <v>0.06</v>
      </c>
      <c r="L37" s="8">
        <v>116.96</v>
      </c>
      <c r="M37" s="8">
        <v>86.23</v>
      </c>
      <c r="N37" s="8">
        <v>17.13</v>
      </c>
      <c r="O37" s="8">
        <v>0.28999999999999998</v>
      </c>
    </row>
    <row r="38" spans="1:15" ht="16.5" thickBot="1" x14ac:dyDescent="0.3">
      <c r="A38" s="13">
        <v>271</v>
      </c>
      <c r="B38" s="10" t="s">
        <v>135</v>
      </c>
      <c r="C38" s="1">
        <v>200</v>
      </c>
      <c r="D38" s="11">
        <v>3.78</v>
      </c>
      <c r="E38" s="11">
        <v>3.91</v>
      </c>
      <c r="F38" s="11">
        <v>26.04</v>
      </c>
      <c r="G38" s="11">
        <v>154.15</v>
      </c>
      <c r="H38" s="11">
        <v>0.11</v>
      </c>
      <c r="I38" s="11">
        <v>0</v>
      </c>
      <c r="J38" s="11">
        <v>0</v>
      </c>
      <c r="K38" s="11">
        <v>0.98</v>
      </c>
      <c r="L38" s="11">
        <v>17.25</v>
      </c>
      <c r="M38" s="11">
        <v>65.25</v>
      </c>
      <c r="N38" s="11">
        <v>24.75</v>
      </c>
      <c r="O38" s="11">
        <v>1.5</v>
      </c>
    </row>
    <row r="39" spans="1:15" ht="16.5" thickBot="1" x14ac:dyDescent="0.3">
      <c r="A39" s="6"/>
      <c r="B39" s="7" t="s">
        <v>166</v>
      </c>
      <c r="C39" s="12">
        <v>50</v>
      </c>
      <c r="D39" s="8">
        <v>1.05</v>
      </c>
      <c r="E39" s="8">
        <v>2.2000000000000002</v>
      </c>
      <c r="F39" s="8">
        <v>8.35</v>
      </c>
      <c r="G39" s="8">
        <v>89.21</v>
      </c>
      <c r="H39" s="8"/>
      <c r="I39" s="8"/>
      <c r="J39" s="8"/>
      <c r="K39" s="8"/>
      <c r="L39" s="8"/>
      <c r="M39" s="8"/>
      <c r="N39" s="8"/>
      <c r="O39" s="8"/>
    </row>
    <row r="40" spans="1:15" ht="16.5" thickBot="1" x14ac:dyDescent="0.3">
      <c r="A40" s="13"/>
      <c r="B40" s="37" t="s">
        <v>125</v>
      </c>
      <c r="C40" s="54">
        <v>50</v>
      </c>
      <c r="D40" s="39">
        <v>5.0199999999999996</v>
      </c>
      <c r="E40" s="40">
        <v>17.25</v>
      </c>
      <c r="F40" s="39">
        <v>18.059999999999999</v>
      </c>
      <c r="G40" s="40">
        <v>15.84</v>
      </c>
      <c r="H40" s="3"/>
      <c r="I40" s="3">
        <v>1.2</v>
      </c>
      <c r="J40" s="3">
        <v>20</v>
      </c>
      <c r="K40" s="3"/>
      <c r="L40" s="3">
        <v>248</v>
      </c>
      <c r="M40" s="3">
        <v>190</v>
      </c>
      <c r="N40" s="3">
        <v>30</v>
      </c>
      <c r="O40" s="3">
        <v>0.2</v>
      </c>
    </row>
    <row r="41" spans="1:15" ht="16.5" thickBot="1" x14ac:dyDescent="0.3">
      <c r="A41" s="88" t="s">
        <v>30</v>
      </c>
      <c r="B41" s="90"/>
      <c r="C41" s="4">
        <f>C35+C36+C37+C38+C39+C40</f>
        <v>510</v>
      </c>
      <c r="D41" s="15">
        <f>D35+D36+D37+D38+D39+D40</f>
        <v>15.85</v>
      </c>
      <c r="E41" s="15">
        <f t="shared" ref="E41:G41" si="4">E35+E36+E37+E38+E39+E40</f>
        <v>32.799999999999997</v>
      </c>
      <c r="F41" s="15">
        <f t="shared" si="4"/>
        <v>76.16</v>
      </c>
      <c r="G41" s="15">
        <f t="shared" si="4"/>
        <v>616.80000000000007</v>
      </c>
      <c r="H41" s="15">
        <f t="shared" ref="H41:L41" si="5">H35+H36+H37+H38</f>
        <v>0.375</v>
      </c>
      <c r="I41" s="15">
        <f t="shared" si="5"/>
        <v>27.53</v>
      </c>
      <c r="J41" s="15">
        <f t="shared" si="5"/>
        <v>236.5</v>
      </c>
      <c r="K41" s="15">
        <f t="shared" si="5"/>
        <v>1.8</v>
      </c>
      <c r="L41" s="15">
        <f t="shared" si="5"/>
        <v>236.05</v>
      </c>
      <c r="M41" s="15">
        <f t="shared" ref="M41:O41" si="6">M35+M36+M37+M38+M39</f>
        <v>424.51</v>
      </c>
      <c r="N41" s="15">
        <f t="shared" si="6"/>
        <v>90.45</v>
      </c>
      <c r="O41" s="15">
        <f t="shared" si="6"/>
        <v>5.13</v>
      </c>
    </row>
    <row r="42" spans="1:15" ht="16.5" thickBot="1" x14ac:dyDescent="0.3">
      <c r="A42" s="88"/>
      <c r="B42" s="25"/>
      <c r="C42" s="26"/>
      <c r="D42" s="28"/>
      <c r="E42" s="28"/>
      <c r="F42" s="28"/>
      <c r="G42" s="28"/>
      <c r="H42" s="28"/>
      <c r="I42" s="28"/>
      <c r="J42" s="24"/>
      <c r="K42" s="28"/>
      <c r="L42" s="28"/>
      <c r="M42" s="28"/>
      <c r="N42" s="28"/>
      <c r="O42" s="15"/>
    </row>
    <row r="43" spans="1:15" ht="16.5" thickBot="1" x14ac:dyDescent="0.3">
      <c r="A43" s="111" t="s">
        <v>31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3"/>
    </row>
    <row r="44" spans="1:15" ht="16.5" thickBot="1" x14ac:dyDescent="0.3">
      <c r="A44" s="9"/>
      <c r="B44" s="10" t="s">
        <v>29</v>
      </c>
      <c r="C44" s="1">
        <v>50</v>
      </c>
      <c r="D44" s="7">
        <v>4.7</v>
      </c>
      <c r="E44" s="8">
        <v>1.2</v>
      </c>
      <c r="F44" s="8">
        <v>11.51</v>
      </c>
      <c r="G44" s="8">
        <v>229.01</v>
      </c>
      <c r="H44" s="11">
        <v>0.03</v>
      </c>
      <c r="I44" s="11">
        <v>2.4500000000000002</v>
      </c>
      <c r="J44" s="11">
        <v>13.8</v>
      </c>
      <c r="K44" s="11">
        <v>1.87</v>
      </c>
      <c r="L44" s="11">
        <v>73.62</v>
      </c>
      <c r="M44" s="11">
        <v>65.010000000000005</v>
      </c>
      <c r="N44" s="11">
        <v>20.98</v>
      </c>
      <c r="O44" s="11">
        <v>0.4</v>
      </c>
    </row>
    <row r="45" spans="1:15" ht="16.5" thickBot="1" x14ac:dyDescent="0.3">
      <c r="A45" s="6"/>
      <c r="B45" s="10" t="s">
        <v>50</v>
      </c>
      <c r="C45" s="1">
        <v>20</v>
      </c>
      <c r="D45" s="10">
        <v>1.32</v>
      </c>
      <c r="E45" s="11">
        <v>0.24</v>
      </c>
      <c r="F45" s="11">
        <v>6.68</v>
      </c>
      <c r="G45" s="11">
        <v>34.799999999999997</v>
      </c>
      <c r="H45" s="11">
        <v>0.01</v>
      </c>
      <c r="I45" s="11">
        <v>0.12</v>
      </c>
      <c r="J45" s="11">
        <v>34.5</v>
      </c>
      <c r="K45" s="11">
        <v>0.08</v>
      </c>
      <c r="L45" s="11">
        <v>105</v>
      </c>
      <c r="M45" s="11">
        <v>105</v>
      </c>
      <c r="N45" s="11">
        <v>4.95</v>
      </c>
      <c r="O45" s="11">
        <v>0.12</v>
      </c>
    </row>
    <row r="46" spans="1:15" ht="16.5" thickBot="1" x14ac:dyDescent="0.3">
      <c r="A46" s="9">
        <v>47</v>
      </c>
      <c r="B46" s="7" t="s">
        <v>82</v>
      </c>
      <c r="C46" s="12">
        <v>250</v>
      </c>
      <c r="D46" s="7">
        <v>1.9</v>
      </c>
      <c r="E46" s="8">
        <v>3.85</v>
      </c>
      <c r="F46" s="8">
        <v>9.23</v>
      </c>
      <c r="G46" s="8">
        <v>114.09</v>
      </c>
      <c r="H46" s="11">
        <v>0.06</v>
      </c>
      <c r="I46" s="11">
        <v>23.18</v>
      </c>
      <c r="J46" s="11">
        <v>11</v>
      </c>
      <c r="K46" s="11">
        <v>1.96</v>
      </c>
      <c r="L46" s="11">
        <v>51.78</v>
      </c>
      <c r="M46" s="11">
        <v>64.08</v>
      </c>
      <c r="N46" s="11">
        <v>29.13</v>
      </c>
      <c r="O46" s="11">
        <v>1.34</v>
      </c>
    </row>
    <row r="47" spans="1:15" ht="16.5" customHeight="1" thickBot="1" x14ac:dyDescent="0.3">
      <c r="A47" s="6">
        <v>46</v>
      </c>
      <c r="B47" s="10" t="s">
        <v>61</v>
      </c>
      <c r="C47" s="1">
        <v>100</v>
      </c>
      <c r="D47" s="11">
        <v>5.9</v>
      </c>
      <c r="E47" s="11">
        <v>6.65</v>
      </c>
      <c r="F47" s="11">
        <v>3.91</v>
      </c>
      <c r="G47" s="11">
        <v>118.45</v>
      </c>
      <c r="H47" s="11">
        <v>9.6000000000000002E-2</v>
      </c>
      <c r="I47" s="11">
        <v>0.48</v>
      </c>
      <c r="J47" s="11">
        <v>0.06</v>
      </c>
      <c r="K47" s="11">
        <v>0.91200000000000003</v>
      </c>
      <c r="L47" s="11">
        <v>39.287999999999997</v>
      </c>
      <c r="M47" s="11">
        <v>177.04</v>
      </c>
      <c r="N47" s="11">
        <v>27.6</v>
      </c>
      <c r="O47" s="11">
        <v>0.79200000000000004</v>
      </c>
    </row>
    <row r="48" spans="1:15" ht="16.5" thickBot="1" x14ac:dyDescent="0.3">
      <c r="A48" s="6">
        <v>219</v>
      </c>
      <c r="B48" s="7" t="s">
        <v>37</v>
      </c>
      <c r="C48" s="12">
        <v>150</v>
      </c>
      <c r="D48" s="8">
        <v>6.84</v>
      </c>
      <c r="E48" s="8">
        <v>5.43</v>
      </c>
      <c r="F48" s="8">
        <v>22.58</v>
      </c>
      <c r="G48" s="8">
        <v>171.31</v>
      </c>
      <c r="H48" s="8">
        <v>8.2000000000000003E-2</v>
      </c>
      <c r="I48" s="8">
        <v>3.41</v>
      </c>
      <c r="J48" s="8">
        <v>1.7000000000000001E-2</v>
      </c>
      <c r="K48" s="8">
        <v>1.15E-2</v>
      </c>
      <c r="L48" s="8">
        <v>8.1720000000000006</v>
      </c>
      <c r="M48" s="8">
        <v>43.39</v>
      </c>
      <c r="N48" s="8">
        <v>15.85</v>
      </c>
      <c r="O48" s="8">
        <v>0.63</v>
      </c>
    </row>
    <row r="49" spans="1:15" ht="16.5" thickBot="1" x14ac:dyDescent="0.3">
      <c r="A49" s="9">
        <v>30</v>
      </c>
      <c r="B49" s="7" t="s">
        <v>80</v>
      </c>
      <c r="C49" s="12">
        <v>60</v>
      </c>
      <c r="D49" s="8">
        <v>0.51</v>
      </c>
      <c r="E49" s="8">
        <v>3.05</v>
      </c>
      <c r="F49" s="8">
        <v>1.99</v>
      </c>
      <c r="G49" s="8">
        <v>36.9</v>
      </c>
      <c r="H49" s="8">
        <v>0</v>
      </c>
      <c r="I49" s="8">
        <v>0.27</v>
      </c>
      <c r="J49" s="8">
        <v>0</v>
      </c>
      <c r="K49" s="8">
        <v>0</v>
      </c>
      <c r="L49" s="8">
        <v>12.73</v>
      </c>
      <c r="M49" s="8">
        <v>13.78</v>
      </c>
      <c r="N49" s="8">
        <v>3.73</v>
      </c>
      <c r="O49" s="8">
        <v>0.75</v>
      </c>
    </row>
    <row r="50" spans="1:15" ht="16.5" thickBot="1" x14ac:dyDescent="0.3">
      <c r="A50" s="13">
        <v>283</v>
      </c>
      <c r="B50" s="10" t="s">
        <v>62</v>
      </c>
      <c r="C50" s="1">
        <v>200</v>
      </c>
      <c r="D50" s="11">
        <v>0.56000000000000005</v>
      </c>
      <c r="E50" s="11">
        <v>0</v>
      </c>
      <c r="F50" s="11">
        <v>27.89</v>
      </c>
      <c r="G50" s="11">
        <v>113.79</v>
      </c>
      <c r="H50" s="11">
        <v>0.11</v>
      </c>
      <c r="I50" s="11"/>
      <c r="J50" s="11"/>
      <c r="K50" s="11">
        <v>0.98</v>
      </c>
      <c r="L50" s="11">
        <v>17.25</v>
      </c>
      <c r="M50" s="11">
        <v>65.25</v>
      </c>
      <c r="N50" s="11">
        <v>24.75</v>
      </c>
      <c r="O50" s="11">
        <v>1.5</v>
      </c>
    </row>
    <row r="51" spans="1:15" ht="16.5" thickBot="1" x14ac:dyDescent="0.3">
      <c r="A51" s="88" t="s">
        <v>32</v>
      </c>
      <c r="B51" s="90"/>
      <c r="C51" s="4">
        <f>C44+C45+C46+C47+C48+C49</f>
        <v>630</v>
      </c>
      <c r="D51" s="5">
        <f>D44+D45+D46+D47+D48+D49+D50</f>
        <v>21.73</v>
      </c>
      <c r="E51" s="5">
        <f t="shared" ref="E51:O51" si="7">E44+E45+E46+E47+E48+E49+E50</f>
        <v>20.420000000000002</v>
      </c>
      <c r="F51" s="5">
        <f t="shared" si="7"/>
        <v>83.789999999999992</v>
      </c>
      <c r="G51" s="5">
        <f t="shared" si="7"/>
        <v>818.34999999999991</v>
      </c>
      <c r="H51" s="5">
        <f t="shared" si="7"/>
        <v>0.38800000000000001</v>
      </c>
      <c r="I51" s="5">
        <f t="shared" si="7"/>
        <v>29.91</v>
      </c>
      <c r="J51" s="5">
        <f t="shared" si="7"/>
        <v>59.377000000000002</v>
      </c>
      <c r="K51" s="5">
        <f t="shared" si="7"/>
        <v>5.8134999999999994</v>
      </c>
      <c r="L51" s="5">
        <f t="shared" si="7"/>
        <v>307.84000000000003</v>
      </c>
      <c r="M51" s="5">
        <f t="shared" si="7"/>
        <v>533.54999999999995</v>
      </c>
      <c r="N51" s="5">
        <f t="shared" si="7"/>
        <v>126.99</v>
      </c>
      <c r="O51" s="5">
        <f t="shared" si="7"/>
        <v>5.532</v>
      </c>
    </row>
    <row r="52" spans="1:15" ht="16.5" customHeight="1" thickBot="1" x14ac:dyDescent="0.3">
      <c r="A52" s="117" t="s">
        <v>81</v>
      </c>
      <c r="B52" s="118"/>
      <c r="C52" s="16">
        <f>C44+C45+C46+C47+C48+C49+C50</f>
        <v>830</v>
      </c>
      <c r="D52" s="5">
        <f>D41+D51</f>
        <v>37.58</v>
      </c>
      <c r="E52" s="5">
        <f t="shared" ref="E52:O52" si="8">E41+E51</f>
        <v>53.22</v>
      </c>
      <c r="F52" s="5">
        <f t="shared" si="8"/>
        <v>159.94999999999999</v>
      </c>
      <c r="G52" s="5">
        <f t="shared" si="8"/>
        <v>1435.15</v>
      </c>
      <c r="H52" s="5">
        <f t="shared" si="8"/>
        <v>0.76300000000000001</v>
      </c>
      <c r="I52" s="5">
        <f t="shared" si="8"/>
        <v>57.44</v>
      </c>
      <c r="J52" s="5">
        <f t="shared" si="8"/>
        <v>295.87700000000001</v>
      </c>
      <c r="K52" s="5">
        <f t="shared" si="8"/>
        <v>7.6134999999999993</v>
      </c>
      <c r="L52" s="5">
        <f t="shared" si="8"/>
        <v>543.8900000000001</v>
      </c>
      <c r="M52" s="5">
        <f t="shared" si="8"/>
        <v>958.06</v>
      </c>
      <c r="N52" s="5">
        <f t="shared" si="8"/>
        <v>217.44</v>
      </c>
      <c r="O52" s="5">
        <f t="shared" si="8"/>
        <v>10.661999999999999</v>
      </c>
    </row>
    <row r="53" spans="1:15" ht="16.5" customHeight="1" thickBot="1" x14ac:dyDescent="0.3">
      <c r="A53" s="104" t="s">
        <v>8</v>
      </c>
      <c r="B53" s="104" t="s">
        <v>9</v>
      </c>
      <c r="C53" s="104" t="s">
        <v>10</v>
      </c>
      <c r="D53" s="106" t="s">
        <v>11</v>
      </c>
      <c r="E53" s="107"/>
      <c r="F53" s="108"/>
      <c r="G53" s="104" t="s">
        <v>12</v>
      </c>
      <c r="H53" s="106" t="s">
        <v>13</v>
      </c>
      <c r="I53" s="107"/>
      <c r="J53" s="107"/>
      <c r="K53" s="108"/>
      <c r="L53" s="106" t="s">
        <v>14</v>
      </c>
      <c r="M53" s="107"/>
      <c r="N53" s="107"/>
      <c r="O53" s="108"/>
    </row>
    <row r="54" spans="1:15" ht="16.5" thickBot="1" x14ac:dyDescent="0.3">
      <c r="A54" s="105"/>
      <c r="B54" s="105"/>
      <c r="C54" s="105"/>
      <c r="D54" s="16" t="s">
        <v>15</v>
      </c>
      <c r="E54" s="16" t="s">
        <v>16</v>
      </c>
      <c r="F54" s="16" t="s">
        <v>17</v>
      </c>
      <c r="G54" s="105"/>
      <c r="H54" s="16" t="s">
        <v>18</v>
      </c>
      <c r="I54" s="16" t="s">
        <v>19</v>
      </c>
      <c r="J54" s="16" t="s">
        <v>20</v>
      </c>
      <c r="K54" s="16" t="s">
        <v>21</v>
      </c>
      <c r="L54" s="16" t="s">
        <v>22</v>
      </c>
      <c r="M54" s="16" t="s">
        <v>23</v>
      </c>
      <c r="N54" s="16" t="s">
        <v>24</v>
      </c>
      <c r="O54" s="16" t="s">
        <v>25</v>
      </c>
    </row>
    <row r="55" spans="1:15" ht="16.5" thickBot="1" x14ac:dyDescent="0.3">
      <c r="A55" s="109" t="s">
        <v>35</v>
      </c>
      <c r="B55" s="110"/>
      <c r="C55" s="17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ht="16.5" thickBot="1" x14ac:dyDescent="0.3">
      <c r="A56" s="111" t="s">
        <v>27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3"/>
    </row>
    <row r="57" spans="1:15" ht="16.5" thickBot="1" x14ac:dyDescent="0.3">
      <c r="A57" s="6"/>
      <c r="B57" s="7" t="s">
        <v>29</v>
      </c>
      <c r="C57" s="1">
        <v>50</v>
      </c>
      <c r="D57" s="8">
        <v>4.7</v>
      </c>
      <c r="E57" s="8">
        <v>1.2</v>
      </c>
      <c r="F57" s="8">
        <v>11.51</v>
      </c>
      <c r="G57" s="8">
        <v>229.01</v>
      </c>
      <c r="H57" s="8">
        <v>0.09</v>
      </c>
      <c r="I57" s="8">
        <v>0.7</v>
      </c>
      <c r="J57" s="8">
        <v>0.09</v>
      </c>
      <c r="K57" s="8">
        <v>0.6</v>
      </c>
      <c r="L57" s="8">
        <v>244.93</v>
      </c>
      <c r="M57" s="8">
        <v>338.98</v>
      </c>
      <c r="N57" s="8">
        <v>40.11</v>
      </c>
      <c r="O57" s="8">
        <v>1.35</v>
      </c>
    </row>
    <row r="58" spans="1:15" ht="16.5" thickBot="1" x14ac:dyDescent="0.3">
      <c r="A58" s="9">
        <v>365</v>
      </c>
      <c r="B58" s="10" t="s">
        <v>58</v>
      </c>
      <c r="C58" s="1">
        <v>10</v>
      </c>
      <c r="D58" s="11">
        <v>0.1</v>
      </c>
      <c r="E58" s="11">
        <v>7.2</v>
      </c>
      <c r="F58" s="11">
        <v>0.1</v>
      </c>
      <c r="G58" s="11">
        <v>66</v>
      </c>
      <c r="H58" s="11">
        <v>0.03</v>
      </c>
      <c r="I58" s="11">
        <v>0.31</v>
      </c>
      <c r="J58" s="11">
        <v>0.01</v>
      </c>
      <c r="K58" s="11">
        <v>0.05</v>
      </c>
      <c r="L58" s="11">
        <v>126.27</v>
      </c>
      <c r="M58" s="11">
        <v>113.22</v>
      </c>
      <c r="N58" s="11">
        <v>29.92</v>
      </c>
      <c r="O58" s="11">
        <v>1.03</v>
      </c>
    </row>
    <row r="59" spans="1:15" ht="16.5" thickBot="1" x14ac:dyDescent="0.3">
      <c r="A59" s="6">
        <v>112</v>
      </c>
      <c r="B59" s="10" t="s">
        <v>137</v>
      </c>
      <c r="C59" s="1">
        <v>200</v>
      </c>
      <c r="D59" s="10">
        <v>2.1</v>
      </c>
      <c r="E59" s="11">
        <v>7.0000000000000007E-2</v>
      </c>
      <c r="F59" s="11">
        <v>30.26</v>
      </c>
      <c r="G59" s="11">
        <v>122.37</v>
      </c>
      <c r="H59" s="11">
        <v>0.11</v>
      </c>
      <c r="I59" s="11"/>
      <c r="J59" s="11"/>
      <c r="K59" s="11">
        <v>0.98</v>
      </c>
      <c r="L59" s="11">
        <v>17.25</v>
      </c>
      <c r="M59" s="11">
        <v>65.25</v>
      </c>
      <c r="N59" s="11">
        <v>24.75</v>
      </c>
      <c r="O59" s="11">
        <v>1.5</v>
      </c>
    </row>
    <row r="60" spans="1:15" ht="16.5" thickBot="1" x14ac:dyDescent="0.3">
      <c r="A60" s="13">
        <v>300</v>
      </c>
      <c r="B60" s="7" t="s">
        <v>40</v>
      </c>
      <c r="C60" s="12">
        <v>200</v>
      </c>
      <c r="D60" s="8">
        <v>0.12</v>
      </c>
      <c r="E60" s="8">
        <v>0</v>
      </c>
      <c r="F60" s="8">
        <v>12.04</v>
      </c>
      <c r="G60" s="8">
        <v>48.64</v>
      </c>
      <c r="H60" s="8">
        <v>0</v>
      </c>
      <c r="I60" s="8">
        <v>0</v>
      </c>
      <c r="J60" s="8">
        <v>0.05</v>
      </c>
      <c r="K60" s="8">
        <v>0.1</v>
      </c>
      <c r="L60" s="8">
        <v>2.4</v>
      </c>
      <c r="M60" s="8">
        <v>3</v>
      </c>
      <c r="N60" s="8">
        <v>0.05</v>
      </c>
      <c r="O60" s="8">
        <v>0.02</v>
      </c>
    </row>
    <row r="61" spans="1:15" ht="16.5" thickBot="1" x14ac:dyDescent="0.3">
      <c r="A61" s="6">
        <v>366</v>
      </c>
      <c r="B61" s="7" t="s">
        <v>28</v>
      </c>
      <c r="C61" s="12">
        <v>30</v>
      </c>
      <c r="D61" s="11">
        <v>5.22</v>
      </c>
      <c r="E61" s="11">
        <v>5.7</v>
      </c>
      <c r="F61" s="11">
        <v>0</v>
      </c>
      <c r="G61" s="11">
        <v>121.3</v>
      </c>
      <c r="H61" s="11">
        <v>0.11</v>
      </c>
      <c r="I61" s="11"/>
      <c r="J61" s="11"/>
      <c r="K61" s="11">
        <v>0.98</v>
      </c>
      <c r="L61" s="11">
        <v>17.25</v>
      </c>
      <c r="M61" s="11">
        <v>65.25</v>
      </c>
      <c r="N61" s="11">
        <v>24.75</v>
      </c>
      <c r="O61" s="11">
        <v>1.5</v>
      </c>
    </row>
    <row r="62" spans="1:15" ht="15.75" thickBot="1" x14ac:dyDescent="0.3">
      <c r="A62" s="13"/>
      <c r="B62" s="3" t="s">
        <v>59</v>
      </c>
      <c r="C62" s="14">
        <v>100</v>
      </c>
      <c r="D62" s="3">
        <v>3.2</v>
      </c>
      <c r="E62" s="3">
        <v>1.5</v>
      </c>
      <c r="F62" s="3">
        <v>5.9</v>
      </c>
      <c r="G62" s="3">
        <v>17.5</v>
      </c>
      <c r="H62" s="3">
        <v>1E-3</v>
      </c>
      <c r="I62" s="3">
        <v>1.38</v>
      </c>
      <c r="J62" s="3">
        <v>0</v>
      </c>
      <c r="K62" s="3">
        <v>0</v>
      </c>
      <c r="L62" s="3">
        <v>4.54</v>
      </c>
      <c r="M62" s="3">
        <v>5.71</v>
      </c>
      <c r="N62" s="3">
        <v>3.29</v>
      </c>
      <c r="O62" s="3">
        <v>0.15</v>
      </c>
    </row>
    <row r="63" spans="1:15" ht="16.5" thickBot="1" x14ac:dyDescent="0.3">
      <c r="A63" s="115" t="s">
        <v>30</v>
      </c>
      <c r="B63" s="116"/>
      <c r="C63" s="4">
        <f>C57+C58+C59+C60+C61+C62</f>
        <v>590</v>
      </c>
      <c r="D63" s="15">
        <f>D57+D58+D59+D60+D61+D62</f>
        <v>15.440000000000001</v>
      </c>
      <c r="E63" s="15">
        <f>E57+E58+E59+E60+E61+E62</f>
        <v>15.670000000000002</v>
      </c>
      <c r="F63" s="15">
        <f>F57+F58+F59+F60+F61+F62</f>
        <v>59.81</v>
      </c>
      <c r="G63" s="15">
        <f>G57+G58+G59+G60+G61+G62</f>
        <v>604.81999999999994</v>
      </c>
      <c r="H63" s="15">
        <f t="shared" ref="H63:O63" si="9">H57+H58+H59+H60+H61</f>
        <v>0.33999999999999997</v>
      </c>
      <c r="I63" s="15">
        <f t="shared" si="9"/>
        <v>1.01</v>
      </c>
      <c r="J63" s="15">
        <f t="shared" si="9"/>
        <v>0.15</v>
      </c>
      <c r="K63" s="15">
        <f t="shared" si="9"/>
        <v>2.71</v>
      </c>
      <c r="L63" s="15">
        <f t="shared" si="9"/>
        <v>408.09999999999997</v>
      </c>
      <c r="M63" s="15">
        <f t="shared" si="9"/>
        <v>585.70000000000005</v>
      </c>
      <c r="N63" s="15">
        <f t="shared" si="9"/>
        <v>119.58</v>
      </c>
      <c r="O63" s="15">
        <f t="shared" si="9"/>
        <v>5.4</v>
      </c>
    </row>
    <row r="64" spans="1:15" ht="16.5" thickBot="1" x14ac:dyDescent="0.3">
      <c r="A64" s="111" t="s">
        <v>31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3"/>
    </row>
    <row r="65" spans="1:15" ht="16.5" thickBot="1" x14ac:dyDescent="0.3">
      <c r="A65" s="9"/>
      <c r="B65" s="10" t="s">
        <v>29</v>
      </c>
      <c r="C65" s="1">
        <v>50</v>
      </c>
      <c r="D65" s="8">
        <v>4.7</v>
      </c>
      <c r="E65" s="8">
        <v>1.2</v>
      </c>
      <c r="F65" s="8">
        <v>11.51</v>
      </c>
      <c r="G65" s="8">
        <v>229.01</v>
      </c>
      <c r="H65" s="8">
        <v>0.09</v>
      </c>
      <c r="I65" s="8">
        <v>0.7</v>
      </c>
      <c r="J65" s="8">
        <v>0.09</v>
      </c>
      <c r="K65" s="8">
        <v>0.6</v>
      </c>
      <c r="L65" s="8">
        <v>244.93</v>
      </c>
      <c r="M65" s="8">
        <v>338.98</v>
      </c>
      <c r="N65" s="8">
        <v>40.11</v>
      </c>
      <c r="O65" s="8">
        <v>1.35</v>
      </c>
    </row>
    <row r="66" spans="1:15" ht="16.5" thickBot="1" x14ac:dyDescent="0.3">
      <c r="A66" s="6">
        <v>63</v>
      </c>
      <c r="B66" s="7" t="s">
        <v>64</v>
      </c>
      <c r="C66" s="12">
        <v>200</v>
      </c>
      <c r="D66" s="7">
        <v>1.67</v>
      </c>
      <c r="E66" s="8">
        <v>4.9800000000000004</v>
      </c>
      <c r="F66" s="8">
        <v>11.71</v>
      </c>
      <c r="G66" s="8">
        <v>86.26</v>
      </c>
      <c r="H66" s="8">
        <v>0.05</v>
      </c>
      <c r="I66" s="8">
        <v>2.09</v>
      </c>
      <c r="J66" s="8">
        <v>0</v>
      </c>
      <c r="K66" s="8">
        <v>4.21</v>
      </c>
      <c r="L66" s="8">
        <v>24.51</v>
      </c>
      <c r="M66" s="8">
        <v>40.65</v>
      </c>
      <c r="N66" s="8">
        <v>10.61</v>
      </c>
      <c r="O66" s="8">
        <v>0.64</v>
      </c>
    </row>
    <row r="67" spans="1:15" ht="16.5" thickBot="1" x14ac:dyDescent="0.3">
      <c r="A67" s="9">
        <v>176</v>
      </c>
      <c r="B67" s="10" t="s">
        <v>65</v>
      </c>
      <c r="C67" s="1">
        <v>100</v>
      </c>
      <c r="D67" s="11">
        <v>9.77</v>
      </c>
      <c r="E67" s="11">
        <v>10.1</v>
      </c>
      <c r="F67" s="11">
        <v>11.33</v>
      </c>
      <c r="G67" s="11">
        <v>154.69999999999999</v>
      </c>
      <c r="H67" s="11">
        <v>0.08</v>
      </c>
      <c r="I67" s="11">
        <v>1.8</v>
      </c>
      <c r="J67" s="11">
        <v>0.13</v>
      </c>
      <c r="K67" s="11">
        <v>0.77</v>
      </c>
      <c r="L67" s="11">
        <v>71.150000000000006</v>
      </c>
      <c r="M67" s="11">
        <v>172.78</v>
      </c>
      <c r="N67" s="11">
        <v>25.48</v>
      </c>
      <c r="O67" s="11">
        <v>1.96</v>
      </c>
    </row>
    <row r="68" spans="1:15" ht="16.5" thickBot="1" x14ac:dyDescent="0.3">
      <c r="A68" s="6">
        <v>224</v>
      </c>
      <c r="B68" s="7" t="s">
        <v>66</v>
      </c>
      <c r="C68" s="12">
        <v>150</v>
      </c>
      <c r="D68" s="8">
        <v>3.88</v>
      </c>
      <c r="E68" s="8">
        <v>2.58</v>
      </c>
      <c r="F68" s="8">
        <v>31.76</v>
      </c>
      <c r="G68" s="8">
        <v>197.68</v>
      </c>
      <c r="H68" s="8">
        <v>0.12</v>
      </c>
      <c r="I68" s="8">
        <v>0</v>
      </c>
      <c r="J68" s="8">
        <v>0.02</v>
      </c>
      <c r="K68" s="8">
        <v>0.24</v>
      </c>
      <c r="L68" s="8">
        <v>7.5</v>
      </c>
      <c r="M68" s="8">
        <v>82.19</v>
      </c>
      <c r="N68" s="8">
        <v>49.18</v>
      </c>
      <c r="O68" s="8">
        <v>1.65</v>
      </c>
    </row>
    <row r="69" spans="1:15" ht="16.5" thickBot="1" x14ac:dyDescent="0.3">
      <c r="A69" s="6">
        <v>4</v>
      </c>
      <c r="B69" s="7" t="s">
        <v>140</v>
      </c>
      <c r="C69" s="12">
        <v>60</v>
      </c>
      <c r="D69" s="8">
        <v>0.5</v>
      </c>
      <c r="E69" s="8">
        <v>1.27</v>
      </c>
      <c r="F69" s="8">
        <v>4.3899999999999997</v>
      </c>
      <c r="G69" s="8">
        <v>42.01</v>
      </c>
      <c r="H69" s="8">
        <v>0.03</v>
      </c>
      <c r="I69" s="8">
        <v>1.1000000000000001</v>
      </c>
      <c r="J69" s="8">
        <v>0.16</v>
      </c>
      <c r="K69" s="8">
        <v>1.51</v>
      </c>
      <c r="L69" s="8">
        <v>44.55</v>
      </c>
      <c r="M69" s="8">
        <v>40.08</v>
      </c>
      <c r="N69" s="8">
        <v>28.83</v>
      </c>
      <c r="O69" s="8">
        <v>0.92</v>
      </c>
    </row>
    <row r="70" spans="1:15" ht="16.5" thickBot="1" x14ac:dyDescent="0.3">
      <c r="A70" s="9">
        <v>275</v>
      </c>
      <c r="B70" s="10" t="s">
        <v>138</v>
      </c>
      <c r="C70" s="1">
        <v>200</v>
      </c>
      <c r="D70" s="10">
        <v>0.11</v>
      </c>
      <c r="E70" s="11">
        <v>0</v>
      </c>
      <c r="F70" s="11">
        <v>11.07</v>
      </c>
      <c r="G70" s="11">
        <v>84.69</v>
      </c>
      <c r="H70" s="11">
        <v>0.11</v>
      </c>
      <c r="I70" s="11"/>
      <c r="J70" s="11"/>
      <c r="K70" s="11">
        <v>0.98</v>
      </c>
      <c r="L70" s="11">
        <v>17.25</v>
      </c>
      <c r="M70" s="11">
        <v>65.25</v>
      </c>
      <c r="N70" s="11">
        <v>24.75</v>
      </c>
      <c r="O70" s="11">
        <v>1.5</v>
      </c>
    </row>
    <row r="71" spans="1:15" ht="15.75" thickBot="1" x14ac:dyDescent="0.3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6.5" thickBot="1" x14ac:dyDescent="0.3">
      <c r="A72" s="115" t="s">
        <v>32</v>
      </c>
      <c r="B72" s="116"/>
      <c r="C72" s="4">
        <f>C65+C66+C67+C68+C69+C70</f>
        <v>760</v>
      </c>
      <c r="D72" s="5">
        <f>D65+D66+D67+D68+D69+D70</f>
        <v>20.63</v>
      </c>
      <c r="E72" s="5">
        <f t="shared" ref="E72:O72" si="10">E65+E66+E67+E68+E69+E70</f>
        <v>20.13</v>
      </c>
      <c r="F72" s="5">
        <f t="shared" si="10"/>
        <v>81.77000000000001</v>
      </c>
      <c r="G72" s="5">
        <f t="shared" si="10"/>
        <v>794.34999999999991</v>
      </c>
      <c r="H72" s="5">
        <f t="shared" si="10"/>
        <v>0.48</v>
      </c>
      <c r="I72" s="5">
        <f t="shared" si="10"/>
        <v>5.6899999999999995</v>
      </c>
      <c r="J72" s="5">
        <f t="shared" si="10"/>
        <v>0.4</v>
      </c>
      <c r="K72" s="5">
        <f t="shared" si="10"/>
        <v>8.31</v>
      </c>
      <c r="L72" s="5">
        <f t="shared" si="10"/>
        <v>409.89000000000004</v>
      </c>
      <c r="M72" s="5">
        <f t="shared" si="10"/>
        <v>739.93</v>
      </c>
      <c r="N72" s="5">
        <f t="shared" si="10"/>
        <v>178.95999999999998</v>
      </c>
      <c r="O72" s="5">
        <f t="shared" si="10"/>
        <v>8.02</v>
      </c>
    </row>
    <row r="73" spans="1:15" ht="16.5" customHeight="1" thickBot="1" x14ac:dyDescent="0.3">
      <c r="A73" s="106" t="s">
        <v>36</v>
      </c>
      <c r="B73" s="108"/>
      <c r="C73" s="16">
        <f>C63+C72</f>
        <v>1350</v>
      </c>
      <c r="D73" s="5">
        <f>D63+D72</f>
        <v>36.07</v>
      </c>
      <c r="E73" s="5">
        <f t="shared" ref="E73:O73" si="11">E63+E72</f>
        <v>35.799999999999997</v>
      </c>
      <c r="F73" s="5">
        <f t="shared" si="11"/>
        <v>141.58000000000001</v>
      </c>
      <c r="G73" s="5">
        <f t="shared" si="11"/>
        <v>1399.1699999999998</v>
      </c>
      <c r="H73" s="5">
        <f t="shared" si="11"/>
        <v>0.82</v>
      </c>
      <c r="I73" s="5">
        <f t="shared" si="11"/>
        <v>6.6999999999999993</v>
      </c>
      <c r="J73" s="5">
        <f t="shared" si="11"/>
        <v>0.55000000000000004</v>
      </c>
      <c r="K73" s="5">
        <f t="shared" si="11"/>
        <v>11.02</v>
      </c>
      <c r="L73" s="5">
        <f t="shared" si="11"/>
        <v>817.99</v>
      </c>
      <c r="M73" s="5">
        <f t="shared" si="11"/>
        <v>1325.63</v>
      </c>
      <c r="N73" s="5">
        <f t="shared" si="11"/>
        <v>298.53999999999996</v>
      </c>
      <c r="O73" s="5">
        <f t="shared" si="11"/>
        <v>13.42</v>
      </c>
    </row>
    <row r="74" spans="1:15" ht="16.5" customHeight="1" thickBot="1" x14ac:dyDescent="0.3">
      <c r="A74" s="104" t="s">
        <v>8</v>
      </c>
      <c r="B74" s="104" t="s">
        <v>9</v>
      </c>
      <c r="C74" s="104" t="s">
        <v>10</v>
      </c>
      <c r="D74" s="106" t="s">
        <v>11</v>
      </c>
      <c r="E74" s="107"/>
      <c r="F74" s="108"/>
      <c r="G74" s="104" t="s">
        <v>12</v>
      </c>
      <c r="H74" s="106" t="s">
        <v>13</v>
      </c>
      <c r="I74" s="107"/>
      <c r="J74" s="107"/>
      <c r="K74" s="108"/>
      <c r="L74" s="106" t="s">
        <v>14</v>
      </c>
      <c r="M74" s="107"/>
      <c r="N74" s="107"/>
      <c r="O74" s="108"/>
    </row>
    <row r="75" spans="1:15" ht="16.5" thickBot="1" x14ac:dyDescent="0.3">
      <c r="A75" s="105"/>
      <c r="B75" s="105"/>
      <c r="C75" s="105"/>
      <c r="D75" s="16" t="s">
        <v>15</v>
      </c>
      <c r="E75" s="16" t="s">
        <v>16</v>
      </c>
      <c r="F75" s="16" t="s">
        <v>17</v>
      </c>
      <c r="G75" s="105"/>
      <c r="H75" s="16" t="s">
        <v>18</v>
      </c>
      <c r="I75" s="16" t="s">
        <v>19</v>
      </c>
      <c r="J75" s="16" t="s">
        <v>20</v>
      </c>
      <c r="K75" s="16" t="s">
        <v>21</v>
      </c>
      <c r="L75" s="16" t="s">
        <v>22</v>
      </c>
      <c r="M75" s="16" t="s">
        <v>23</v>
      </c>
      <c r="N75" s="16" t="s">
        <v>24</v>
      </c>
      <c r="O75" s="16" t="s">
        <v>25</v>
      </c>
    </row>
    <row r="76" spans="1:15" ht="16.5" thickBot="1" x14ac:dyDescent="0.3">
      <c r="A76" s="109" t="s">
        <v>38</v>
      </c>
      <c r="B76" s="110"/>
      <c r="C76" s="17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1:15" ht="16.5" thickBot="1" x14ac:dyDescent="0.3">
      <c r="A77" s="111" t="s">
        <v>27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3"/>
    </row>
    <row r="78" spans="1:15" ht="16.5" thickBot="1" x14ac:dyDescent="0.3">
      <c r="A78" s="6"/>
      <c r="B78" s="7" t="s">
        <v>29</v>
      </c>
      <c r="C78" s="1">
        <v>50</v>
      </c>
      <c r="D78" s="8">
        <v>4.7</v>
      </c>
      <c r="E78" s="8">
        <v>1.2</v>
      </c>
      <c r="F78" s="8">
        <v>11.51</v>
      </c>
      <c r="G78" s="8">
        <v>229.01</v>
      </c>
      <c r="H78" s="8">
        <v>0.17</v>
      </c>
      <c r="I78" s="8">
        <v>1.05</v>
      </c>
      <c r="J78" s="8">
        <v>0.04</v>
      </c>
      <c r="K78" s="8">
        <v>0.14000000000000001</v>
      </c>
      <c r="L78" s="8">
        <v>106.49</v>
      </c>
      <c r="M78" s="8">
        <v>148.34</v>
      </c>
      <c r="N78" s="8">
        <v>37.869999999999997</v>
      </c>
      <c r="O78" s="8">
        <v>0.97</v>
      </c>
    </row>
    <row r="79" spans="1:15" ht="16.5" thickBot="1" x14ac:dyDescent="0.3">
      <c r="A79" s="9"/>
      <c r="B79" s="10" t="s">
        <v>50</v>
      </c>
      <c r="C79" s="1">
        <v>20</v>
      </c>
      <c r="D79" s="11">
        <v>1.32</v>
      </c>
      <c r="E79" s="11">
        <v>0.24</v>
      </c>
      <c r="F79" s="11">
        <v>6.68</v>
      </c>
      <c r="G79" s="11">
        <v>34.799999999999997</v>
      </c>
      <c r="H79" s="11">
        <v>0.01</v>
      </c>
      <c r="I79" s="11">
        <v>0.12</v>
      </c>
      <c r="J79" s="11">
        <v>34.5</v>
      </c>
      <c r="K79" s="11">
        <v>0.08</v>
      </c>
      <c r="L79" s="11">
        <v>105</v>
      </c>
      <c r="M79" s="11">
        <v>105</v>
      </c>
      <c r="N79" s="11">
        <v>4.95</v>
      </c>
      <c r="O79" s="11">
        <v>0.12</v>
      </c>
    </row>
    <row r="80" spans="1:15" ht="16.5" thickBot="1" x14ac:dyDescent="0.3">
      <c r="A80" s="6">
        <v>365</v>
      </c>
      <c r="B80" s="7" t="s">
        <v>58</v>
      </c>
      <c r="C80" s="12">
        <v>10</v>
      </c>
      <c r="D80" s="11">
        <v>0.1</v>
      </c>
      <c r="E80" s="11">
        <v>7.2</v>
      </c>
      <c r="F80" s="11">
        <v>0.1</v>
      </c>
      <c r="G80" s="11">
        <v>66</v>
      </c>
      <c r="H80" s="8">
        <v>0</v>
      </c>
      <c r="I80" s="8">
        <v>0</v>
      </c>
      <c r="J80" s="8">
        <v>0</v>
      </c>
      <c r="K80" s="8">
        <v>0</v>
      </c>
      <c r="L80" s="8">
        <v>3.45</v>
      </c>
      <c r="M80" s="8">
        <v>2</v>
      </c>
      <c r="N80" s="8">
        <v>1.5</v>
      </c>
      <c r="O80" s="8">
        <v>0.25</v>
      </c>
    </row>
    <row r="81" spans="1:15" ht="16.5" thickBot="1" x14ac:dyDescent="0.3">
      <c r="A81" s="13">
        <v>132</v>
      </c>
      <c r="B81" s="10" t="s">
        <v>200</v>
      </c>
      <c r="C81" s="1">
        <v>180</v>
      </c>
      <c r="D81" s="10">
        <v>3.34</v>
      </c>
      <c r="E81" s="11">
        <v>3.24</v>
      </c>
      <c r="F81" s="11">
        <v>15.34</v>
      </c>
      <c r="G81" s="11">
        <v>37.56</v>
      </c>
      <c r="H81" s="11">
        <v>0.12</v>
      </c>
      <c r="I81" s="11"/>
      <c r="J81" s="11"/>
      <c r="K81" s="11">
        <v>1.08</v>
      </c>
      <c r="L81" s="11">
        <v>18.98</v>
      </c>
      <c r="M81" s="11">
        <v>71.78</v>
      </c>
      <c r="N81" s="11">
        <v>27.23</v>
      </c>
      <c r="O81" s="11">
        <v>1.65</v>
      </c>
    </row>
    <row r="82" spans="1:15" ht="16.5" thickBot="1" x14ac:dyDescent="0.3">
      <c r="A82" s="58">
        <v>288</v>
      </c>
      <c r="B82" s="43" t="s">
        <v>95</v>
      </c>
      <c r="C82" s="34">
        <v>200</v>
      </c>
      <c r="D82" s="44">
        <v>5.59</v>
      </c>
      <c r="E82" s="44">
        <v>3.38</v>
      </c>
      <c r="F82" s="44">
        <v>9.3800000000000008</v>
      </c>
      <c r="G82" s="44">
        <v>117.31</v>
      </c>
      <c r="H82" s="44">
        <v>0.08</v>
      </c>
      <c r="I82" s="44">
        <v>2.73</v>
      </c>
      <c r="J82" s="45">
        <v>42.22</v>
      </c>
      <c r="K82" s="44">
        <v>0</v>
      </c>
      <c r="L82" s="44">
        <v>252</v>
      </c>
      <c r="M82" s="44">
        <v>189</v>
      </c>
      <c r="N82" s="44">
        <v>29.44</v>
      </c>
      <c r="O82" s="18">
        <v>0.21</v>
      </c>
    </row>
    <row r="83" spans="1:15" ht="16.5" thickBot="1" x14ac:dyDescent="0.3">
      <c r="A83" s="6"/>
      <c r="B83" s="7" t="s">
        <v>73</v>
      </c>
      <c r="C83" s="12">
        <v>100</v>
      </c>
      <c r="D83" s="8">
        <v>0.53</v>
      </c>
      <c r="E83" s="8">
        <v>0</v>
      </c>
      <c r="F83" s="8">
        <v>5.26</v>
      </c>
      <c r="G83" s="8">
        <v>115.56</v>
      </c>
      <c r="H83" s="8"/>
      <c r="I83" s="8"/>
      <c r="J83" s="8"/>
      <c r="K83" s="8"/>
      <c r="L83" s="8"/>
      <c r="M83" s="8"/>
      <c r="N83" s="8"/>
      <c r="O83" s="8"/>
    </row>
    <row r="84" spans="1:15" ht="15.75" thickBot="1" x14ac:dyDescent="0.3">
      <c r="A84" s="2"/>
      <c r="B84" s="3"/>
      <c r="C84" s="1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6.5" thickBot="1" x14ac:dyDescent="0.3">
      <c r="A85" s="111" t="s">
        <v>30</v>
      </c>
      <c r="B85" s="113"/>
      <c r="C85" s="4">
        <f>C78+C79+C80+C81+C82+C83</f>
        <v>560</v>
      </c>
      <c r="D85" s="19">
        <f>D78+D79+D80+D81+D82+D83</f>
        <v>15.58</v>
      </c>
      <c r="E85" s="19">
        <f t="shared" ref="E85:G85" si="12">E78+E79+E80+E81+E82+E83</f>
        <v>15.260000000000002</v>
      </c>
      <c r="F85" s="19">
        <f t="shared" si="12"/>
        <v>48.269999999999996</v>
      </c>
      <c r="G85" s="19">
        <f t="shared" si="12"/>
        <v>600.24</v>
      </c>
      <c r="H85" s="19">
        <f t="shared" ref="H85:O85" si="13">H78+H79+H80+H81+H82+H83+H84</f>
        <v>0.38000000000000006</v>
      </c>
      <c r="I85" s="19">
        <f t="shared" si="13"/>
        <v>3.9</v>
      </c>
      <c r="J85" s="19">
        <f t="shared" si="13"/>
        <v>76.759999999999991</v>
      </c>
      <c r="K85" s="19">
        <f t="shared" si="13"/>
        <v>1.3</v>
      </c>
      <c r="L85" s="19">
        <f t="shared" si="13"/>
        <v>485.91999999999996</v>
      </c>
      <c r="M85" s="19">
        <f t="shared" si="13"/>
        <v>516.12</v>
      </c>
      <c r="N85" s="19">
        <f t="shared" si="13"/>
        <v>100.99</v>
      </c>
      <c r="O85" s="19">
        <f t="shared" si="13"/>
        <v>3.1999999999999997</v>
      </c>
    </row>
    <row r="86" spans="1:15" ht="16.5" thickBot="1" x14ac:dyDescent="0.3">
      <c r="A86" s="111" t="s">
        <v>31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3"/>
    </row>
    <row r="87" spans="1:15" ht="16.5" thickBot="1" x14ac:dyDescent="0.3">
      <c r="A87" s="9"/>
      <c r="B87" s="10" t="s">
        <v>29</v>
      </c>
      <c r="C87" s="1">
        <v>50</v>
      </c>
      <c r="D87" s="8">
        <v>4.7</v>
      </c>
      <c r="E87" s="8">
        <v>1.2</v>
      </c>
      <c r="F87" s="8">
        <v>11.51</v>
      </c>
      <c r="G87" s="8">
        <v>229.01</v>
      </c>
      <c r="H87" s="11"/>
      <c r="I87" s="11"/>
      <c r="J87" s="11"/>
      <c r="K87" s="11"/>
      <c r="L87" s="11"/>
      <c r="M87" s="11"/>
      <c r="N87" s="11"/>
      <c r="O87" s="11"/>
    </row>
    <row r="88" spans="1:15" ht="16.5" thickBot="1" x14ac:dyDescent="0.3">
      <c r="A88" s="6"/>
      <c r="B88" s="7" t="s">
        <v>50</v>
      </c>
      <c r="C88" s="12">
        <v>28</v>
      </c>
      <c r="D88" s="11">
        <v>1.32</v>
      </c>
      <c r="E88" s="11">
        <v>0.24</v>
      </c>
      <c r="F88" s="11">
        <v>6.68</v>
      </c>
      <c r="G88" s="11">
        <v>34.799999999999997</v>
      </c>
      <c r="H88" s="8">
        <v>0.09</v>
      </c>
      <c r="I88" s="8">
        <v>14.91</v>
      </c>
      <c r="J88" s="8">
        <v>0.24</v>
      </c>
      <c r="K88" s="8">
        <v>0.23</v>
      </c>
      <c r="L88" s="8">
        <v>7.79</v>
      </c>
      <c r="M88" s="8">
        <v>60.28</v>
      </c>
      <c r="N88" s="8">
        <v>22.63</v>
      </c>
      <c r="O88" s="8">
        <v>0.81</v>
      </c>
    </row>
    <row r="89" spans="1:15" ht="32.25" thickBot="1" x14ac:dyDescent="0.3">
      <c r="A89" s="9">
        <v>45</v>
      </c>
      <c r="B89" s="10" t="s">
        <v>67</v>
      </c>
      <c r="C89" s="1">
        <v>200</v>
      </c>
      <c r="D89" s="10">
        <v>5.57</v>
      </c>
      <c r="E89" s="11">
        <v>1.05</v>
      </c>
      <c r="F89" s="11">
        <v>20.100000000000001</v>
      </c>
      <c r="G89" s="11">
        <v>173.65</v>
      </c>
      <c r="H89" s="11">
        <v>0.61</v>
      </c>
      <c r="I89" s="11">
        <v>38.880000000000003</v>
      </c>
      <c r="J89" s="11">
        <v>13</v>
      </c>
      <c r="K89" s="11">
        <v>5.08</v>
      </c>
      <c r="L89" s="11">
        <v>42.45</v>
      </c>
      <c r="M89" s="11">
        <v>364.83</v>
      </c>
      <c r="N89" s="11">
        <v>72.599999999999994</v>
      </c>
      <c r="O89" s="11">
        <v>5.39</v>
      </c>
    </row>
    <row r="90" spans="1:15" ht="16.5" thickBot="1" x14ac:dyDescent="0.3">
      <c r="A90" s="6">
        <v>209</v>
      </c>
      <c r="B90" s="7" t="s">
        <v>146</v>
      </c>
      <c r="C90" s="12">
        <v>100</v>
      </c>
      <c r="D90" s="7">
        <v>6.97</v>
      </c>
      <c r="E90" s="8">
        <v>9.4</v>
      </c>
      <c r="F90" s="8">
        <v>22.67</v>
      </c>
      <c r="G90" s="8">
        <v>235.13</v>
      </c>
      <c r="H90" s="8">
        <v>0.03</v>
      </c>
      <c r="I90" s="8">
        <v>1.22</v>
      </c>
      <c r="J90" s="8">
        <v>0.18</v>
      </c>
      <c r="K90" s="8">
        <v>1.68</v>
      </c>
      <c r="L90" s="8">
        <v>49.5</v>
      </c>
      <c r="M90" s="8">
        <v>44.53</v>
      </c>
      <c r="N90" s="8">
        <v>32.03</v>
      </c>
      <c r="O90" s="8">
        <v>1.02</v>
      </c>
    </row>
    <row r="91" spans="1:15" ht="16.5" thickBot="1" x14ac:dyDescent="0.3">
      <c r="A91" s="9">
        <v>221</v>
      </c>
      <c r="B91" s="10" t="s">
        <v>145</v>
      </c>
      <c r="C91" s="12">
        <v>150</v>
      </c>
      <c r="D91" s="8">
        <v>6.83</v>
      </c>
      <c r="E91" s="8">
        <v>6.96</v>
      </c>
      <c r="F91" s="8">
        <v>19.2</v>
      </c>
      <c r="G91" s="8">
        <v>231.78</v>
      </c>
      <c r="H91" s="8">
        <v>0</v>
      </c>
      <c r="I91" s="8">
        <v>3.36</v>
      </c>
      <c r="J91" s="8">
        <v>0</v>
      </c>
      <c r="K91" s="8">
        <v>1.2E-2</v>
      </c>
      <c r="L91" s="8">
        <v>7.2</v>
      </c>
      <c r="M91" s="8">
        <v>4.2480000000000002</v>
      </c>
      <c r="N91" s="8">
        <v>2.81</v>
      </c>
      <c r="O91" s="8">
        <v>0.34799999999999998</v>
      </c>
    </row>
    <row r="92" spans="1:15" ht="16.5" thickBot="1" x14ac:dyDescent="0.3">
      <c r="A92" s="9">
        <v>247</v>
      </c>
      <c r="B92" s="10" t="s">
        <v>68</v>
      </c>
      <c r="C92" s="12">
        <v>60</v>
      </c>
      <c r="D92" s="8">
        <v>0.84</v>
      </c>
      <c r="E92" s="8">
        <v>2.99</v>
      </c>
      <c r="F92" s="8">
        <v>5.53</v>
      </c>
      <c r="G92" s="8">
        <v>74.319999999999993</v>
      </c>
      <c r="H92" s="8">
        <v>0</v>
      </c>
      <c r="I92" s="8">
        <v>0.27</v>
      </c>
      <c r="J92" s="8">
        <v>0</v>
      </c>
      <c r="K92" s="8">
        <v>0</v>
      </c>
      <c r="L92" s="8">
        <v>12.73</v>
      </c>
      <c r="M92" s="8">
        <v>13.78</v>
      </c>
      <c r="N92" s="8">
        <v>3.73</v>
      </c>
      <c r="O92" s="8">
        <v>0.75</v>
      </c>
    </row>
    <row r="93" spans="1:15" ht="16.5" thickBot="1" x14ac:dyDescent="0.3">
      <c r="A93" s="9">
        <v>294</v>
      </c>
      <c r="B93" s="10" t="s">
        <v>133</v>
      </c>
      <c r="C93" s="1">
        <v>200</v>
      </c>
      <c r="D93" s="10">
        <v>0.08</v>
      </c>
      <c r="E93" s="11">
        <v>0.01</v>
      </c>
      <c r="F93" s="11">
        <v>15.31</v>
      </c>
      <c r="G93" s="11">
        <v>61.62</v>
      </c>
      <c r="H93" s="11"/>
      <c r="I93" s="11"/>
      <c r="J93" s="11"/>
      <c r="K93" s="11"/>
      <c r="L93" s="11"/>
      <c r="M93" s="11"/>
      <c r="N93" s="11"/>
      <c r="O93" s="11"/>
    </row>
    <row r="94" spans="1:15" ht="16.5" thickBot="1" x14ac:dyDescent="0.3">
      <c r="A94" s="111" t="s">
        <v>32</v>
      </c>
      <c r="B94" s="113"/>
      <c r="C94" s="4">
        <f>C87+C88+C89+C90+C91+C92+C93</f>
        <v>788</v>
      </c>
      <c r="D94" s="5">
        <f>D89+D90+D91+D92+D93</f>
        <v>20.289999999999996</v>
      </c>
      <c r="E94" s="5">
        <f t="shared" ref="E94:O94" si="14">E89+E90+E91+E92+E93</f>
        <v>20.41</v>
      </c>
      <c r="F94" s="5">
        <f t="shared" si="14"/>
        <v>82.81</v>
      </c>
      <c r="G94" s="5">
        <f t="shared" si="14"/>
        <v>776.49999999999989</v>
      </c>
      <c r="H94" s="5">
        <f t="shared" si="14"/>
        <v>0.64</v>
      </c>
      <c r="I94" s="5">
        <f t="shared" si="14"/>
        <v>43.730000000000004</v>
      </c>
      <c r="J94" s="5">
        <f t="shared" si="14"/>
        <v>13.18</v>
      </c>
      <c r="K94" s="5">
        <f t="shared" si="14"/>
        <v>6.7719999999999994</v>
      </c>
      <c r="L94" s="5">
        <f t="shared" si="14"/>
        <v>111.88000000000001</v>
      </c>
      <c r="M94" s="5">
        <f t="shared" si="14"/>
        <v>427.38799999999998</v>
      </c>
      <c r="N94" s="5">
        <f t="shared" si="14"/>
        <v>111.17</v>
      </c>
      <c r="O94" s="5">
        <f t="shared" si="14"/>
        <v>7.508</v>
      </c>
    </row>
    <row r="95" spans="1:15" ht="16.5" customHeight="1" thickBot="1" x14ac:dyDescent="0.3">
      <c r="A95" s="117" t="s">
        <v>39</v>
      </c>
      <c r="B95" s="118"/>
      <c r="C95" s="16">
        <f>C85+C94</f>
        <v>1348</v>
      </c>
      <c r="D95" s="63">
        <f>D85+D94</f>
        <v>35.869999999999997</v>
      </c>
      <c r="E95" s="63">
        <f t="shared" ref="E95:O95" si="15">E85+E94</f>
        <v>35.67</v>
      </c>
      <c r="F95" s="63">
        <f t="shared" si="15"/>
        <v>131.07999999999998</v>
      </c>
      <c r="G95" s="63">
        <f t="shared" si="15"/>
        <v>1376.7399999999998</v>
      </c>
      <c r="H95" s="63">
        <f t="shared" si="15"/>
        <v>1.02</v>
      </c>
      <c r="I95" s="63">
        <f t="shared" si="15"/>
        <v>47.63</v>
      </c>
      <c r="J95" s="63">
        <f t="shared" si="15"/>
        <v>89.94</v>
      </c>
      <c r="K95" s="63">
        <f t="shared" si="15"/>
        <v>8.0719999999999992</v>
      </c>
      <c r="L95" s="63">
        <f t="shared" si="15"/>
        <v>597.79999999999995</v>
      </c>
      <c r="M95" s="63">
        <f t="shared" si="15"/>
        <v>943.50800000000004</v>
      </c>
      <c r="N95" s="63">
        <f t="shared" si="15"/>
        <v>212.16</v>
      </c>
      <c r="O95" s="63">
        <f t="shared" si="15"/>
        <v>10.708</v>
      </c>
    </row>
    <row r="96" spans="1:15" ht="16.5" customHeight="1" thickBot="1" x14ac:dyDescent="0.3">
      <c r="A96" s="104" t="s">
        <v>8</v>
      </c>
      <c r="B96" s="104" t="s">
        <v>9</v>
      </c>
      <c r="C96" s="104" t="s">
        <v>10</v>
      </c>
      <c r="D96" s="106" t="s">
        <v>11</v>
      </c>
      <c r="E96" s="107"/>
      <c r="F96" s="108"/>
      <c r="G96" s="104" t="s">
        <v>12</v>
      </c>
      <c r="H96" s="106" t="s">
        <v>13</v>
      </c>
      <c r="I96" s="107"/>
      <c r="J96" s="107"/>
      <c r="K96" s="108"/>
      <c r="L96" s="106" t="s">
        <v>14</v>
      </c>
      <c r="M96" s="107"/>
      <c r="N96" s="107"/>
      <c r="O96" s="108"/>
    </row>
    <row r="97" spans="1:15" ht="16.5" thickBot="1" x14ac:dyDescent="0.3">
      <c r="A97" s="105"/>
      <c r="B97" s="105"/>
      <c r="C97" s="105"/>
      <c r="D97" s="16" t="s">
        <v>15</v>
      </c>
      <c r="E97" s="16" t="s">
        <v>16</v>
      </c>
      <c r="F97" s="16" t="s">
        <v>17</v>
      </c>
      <c r="G97" s="105"/>
      <c r="H97" s="16" t="s">
        <v>18</v>
      </c>
      <c r="I97" s="16" t="s">
        <v>19</v>
      </c>
      <c r="J97" s="16" t="s">
        <v>20</v>
      </c>
      <c r="K97" s="16" t="s">
        <v>21</v>
      </c>
      <c r="L97" s="16" t="s">
        <v>22</v>
      </c>
      <c r="M97" s="16" t="s">
        <v>23</v>
      </c>
      <c r="N97" s="16" t="s">
        <v>24</v>
      </c>
      <c r="O97" s="16" t="s">
        <v>25</v>
      </c>
    </row>
    <row r="98" spans="1:15" ht="16.5" thickBot="1" x14ac:dyDescent="0.3">
      <c r="A98" s="109" t="s">
        <v>41</v>
      </c>
      <c r="B98" s="110"/>
      <c r="C98" s="17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ht="16.5" thickBot="1" x14ac:dyDescent="0.3">
      <c r="A99" s="111" t="s">
        <v>27</v>
      </c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3"/>
    </row>
    <row r="100" spans="1:15" ht="16.5" thickBot="1" x14ac:dyDescent="0.3">
      <c r="A100" s="6"/>
      <c r="B100" s="7" t="s">
        <v>29</v>
      </c>
      <c r="C100" s="1">
        <v>40</v>
      </c>
      <c r="D100" s="8">
        <v>2.46</v>
      </c>
      <c r="E100" s="8">
        <v>0.98</v>
      </c>
      <c r="F100" s="8">
        <v>8.68</v>
      </c>
      <c r="G100" s="8">
        <v>110.11</v>
      </c>
      <c r="H100" s="8">
        <v>0.16</v>
      </c>
      <c r="I100" s="8">
        <v>0</v>
      </c>
      <c r="J100" s="8">
        <v>0.02</v>
      </c>
      <c r="K100" s="8">
        <v>0.32</v>
      </c>
      <c r="L100" s="8">
        <v>10</v>
      </c>
      <c r="M100" s="8">
        <v>109.58</v>
      </c>
      <c r="N100" s="8">
        <v>65.569999999999993</v>
      </c>
      <c r="O100" s="8">
        <v>2.2000000000000002</v>
      </c>
    </row>
    <row r="101" spans="1:15" ht="16.5" thickBot="1" x14ac:dyDescent="0.3">
      <c r="A101" s="6">
        <v>365</v>
      </c>
      <c r="B101" s="7" t="s">
        <v>58</v>
      </c>
      <c r="C101" s="12">
        <v>10</v>
      </c>
      <c r="D101" s="11">
        <v>0.1</v>
      </c>
      <c r="E101" s="11">
        <v>7.2</v>
      </c>
      <c r="F101" s="11">
        <v>0.1</v>
      </c>
      <c r="G101" s="11">
        <v>66</v>
      </c>
      <c r="H101" s="8">
        <v>0.08</v>
      </c>
      <c r="I101" s="8">
        <v>2.73</v>
      </c>
      <c r="J101" s="8">
        <v>0.05</v>
      </c>
      <c r="K101" s="8">
        <v>0</v>
      </c>
      <c r="L101" s="8">
        <v>252</v>
      </c>
      <c r="M101" s="8">
        <v>189</v>
      </c>
      <c r="N101" s="8">
        <v>29.4</v>
      </c>
      <c r="O101" s="8">
        <v>0.21</v>
      </c>
    </row>
    <row r="102" spans="1:15" ht="16.5" thickBot="1" x14ac:dyDescent="0.3">
      <c r="A102" s="13">
        <v>124</v>
      </c>
      <c r="B102" s="10" t="s">
        <v>152</v>
      </c>
      <c r="C102" s="1">
        <v>150</v>
      </c>
      <c r="D102" s="10">
        <v>0.89</v>
      </c>
      <c r="E102" s="11">
        <v>0.82</v>
      </c>
      <c r="F102" s="11">
        <v>13.26</v>
      </c>
      <c r="G102" s="11">
        <v>94.21</v>
      </c>
      <c r="H102" s="11">
        <v>0.12</v>
      </c>
      <c r="I102" s="11"/>
      <c r="J102" s="11"/>
      <c r="K102" s="11">
        <v>1.0900000000000001</v>
      </c>
      <c r="L102" s="11">
        <v>19.170000000000002</v>
      </c>
      <c r="M102" s="11">
        <v>72.5</v>
      </c>
      <c r="N102" s="11">
        <v>27.5</v>
      </c>
      <c r="O102" s="11">
        <v>1.67</v>
      </c>
    </row>
    <row r="103" spans="1:15" ht="16.5" thickBot="1" x14ac:dyDescent="0.3">
      <c r="A103" s="6">
        <v>295</v>
      </c>
      <c r="B103" s="7" t="s">
        <v>132</v>
      </c>
      <c r="C103" s="12">
        <v>200</v>
      </c>
      <c r="D103" s="8">
        <v>4.7300000000000004</v>
      </c>
      <c r="E103" s="8">
        <v>2.09</v>
      </c>
      <c r="F103" s="8">
        <v>11.88</v>
      </c>
      <c r="G103" s="8">
        <v>148.44</v>
      </c>
      <c r="H103" s="8">
        <v>0</v>
      </c>
      <c r="I103" s="8">
        <v>0</v>
      </c>
      <c r="J103" s="8">
        <v>0.05</v>
      </c>
      <c r="K103" s="8">
        <v>0.1</v>
      </c>
      <c r="L103" s="8">
        <v>2.4</v>
      </c>
      <c r="M103" s="8">
        <v>3</v>
      </c>
      <c r="N103" s="8">
        <v>0.05</v>
      </c>
      <c r="O103" s="8">
        <v>0.02</v>
      </c>
    </row>
    <row r="104" spans="1:15" ht="16.5" thickBot="1" x14ac:dyDescent="0.3">
      <c r="A104" s="2"/>
      <c r="B104" s="47" t="s">
        <v>121</v>
      </c>
      <c r="C104" s="54">
        <v>100</v>
      </c>
      <c r="D104" s="39">
        <v>7.7</v>
      </c>
      <c r="E104" s="40">
        <v>4.9000000000000004</v>
      </c>
      <c r="F104" s="39">
        <v>25.4</v>
      </c>
      <c r="G104" s="40">
        <v>185</v>
      </c>
      <c r="H104" s="3"/>
      <c r="I104" s="3"/>
      <c r="J104" s="3"/>
      <c r="K104" s="3"/>
      <c r="L104" s="3"/>
      <c r="M104" s="3"/>
      <c r="N104" s="3"/>
      <c r="O104" s="3"/>
    </row>
    <row r="105" spans="1:15" ht="16.5" thickBot="1" x14ac:dyDescent="0.3">
      <c r="A105" s="111" t="s">
        <v>30</v>
      </c>
      <c r="B105" s="113"/>
      <c r="C105" s="4">
        <f>C100+C101+C102+C103+C104</f>
        <v>500</v>
      </c>
      <c r="D105" s="15">
        <f>D100+D101+D102+D103+D104</f>
        <v>15.879999999999999</v>
      </c>
      <c r="E105" s="15">
        <f t="shared" ref="E105:O105" si="16">E100+E101+E102+E103+E104</f>
        <v>15.99</v>
      </c>
      <c r="F105" s="15">
        <f t="shared" si="16"/>
        <v>59.32</v>
      </c>
      <c r="G105" s="15">
        <f t="shared" si="16"/>
        <v>603.76</v>
      </c>
      <c r="H105" s="15">
        <f t="shared" si="16"/>
        <v>0.36</v>
      </c>
      <c r="I105" s="15">
        <f t="shared" si="16"/>
        <v>2.73</v>
      </c>
      <c r="J105" s="15">
        <f t="shared" si="16"/>
        <v>0.12000000000000001</v>
      </c>
      <c r="K105" s="15">
        <f t="shared" si="16"/>
        <v>1.5100000000000002</v>
      </c>
      <c r="L105" s="15">
        <f t="shared" si="16"/>
        <v>283.57</v>
      </c>
      <c r="M105" s="15">
        <f t="shared" si="16"/>
        <v>374.08</v>
      </c>
      <c r="N105" s="15">
        <f t="shared" si="16"/>
        <v>122.52</v>
      </c>
      <c r="O105" s="15">
        <f t="shared" si="16"/>
        <v>4.0999999999999996</v>
      </c>
    </row>
    <row r="106" spans="1:15" ht="16.5" thickBot="1" x14ac:dyDescent="0.3">
      <c r="A106" s="111" t="s">
        <v>31</v>
      </c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3"/>
    </row>
    <row r="107" spans="1:15" ht="16.5" thickBot="1" x14ac:dyDescent="0.3">
      <c r="A107" s="9"/>
      <c r="B107" s="10" t="s">
        <v>29</v>
      </c>
      <c r="C107" s="1">
        <v>50</v>
      </c>
      <c r="D107" s="8">
        <v>4.7</v>
      </c>
      <c r="E107" s="8">
        <v>1.2</v>
      </c>
      <c r="F107" s="8">
        <v>11.51</v>
      </c>
      <c r="G107" s="8">
        <v>229.01</v>
      </c>
      <c r="H107" s="11">
        <v>2.4E-2</v>
      </c>
      <c r="I107" s="11">
        <v>17.190000000000001</v>
      </c>
      <c r="J107" s="11">
        <v>0.24</v>
      </c>
      <c r="K107" s="11">
        <v>2.75</v>
      </c>
      <c r="L107" s="11">
        <v>21.58</v>
      </c>
      <c r="M107" s="11">
        <v>18.64</v>
      </c>
      <c r="N107" s="11">
        <v>11.11</v>
      </c>
      <c r="O107" s="11">
        <v>0.55000000000000004</v>
      </c>
    </row>
    <row r="108" spans="1:15" ht="16.5" thickBot="1" x14ac:dyDescent="0.3">
      <c r="A108" s="6">
        <v>71</v>
      </c>
      <c r="B108" s="7" t="s">
        <v>69</v>
      </c>
      <c r="C108" s="12">
        <v>230</v>
      </c>
      <c r="D108" s="7">
        <v>4.21</v>
      </c>
      <c r="E108" s="8">
        <v>4.96</v>
      </c>
      <c r="F108" s="8">
        <v>18.38</v>
      </c>
      <c r="G108" s="8">
        <v>123.1</v>
      </c>
      <c r="H108" s="8">
        <v>0.08</v>
      </c>
      <c r="I108" s="8">
        <v>31.14</v>
      </c>
      <c r="J108" s="8">
        <v>0.21</v>
      </c>
      <c r="K108" s="8">
        <v>2.4</v>
      </c>
      <c r="L108" s="8">
        <v>45.65</v>
      </c>
      <c r="M108" s="8">
        <v>73.11</v>
      </c>
      <c r="N108" s="8">
        <v>21.66</v>
      </c>
      <c r="O108" s="8">
        <v>1.49</v>
      </c>
    </row>
    <row r="109" spans="1:15" ht="16.5" thickBot="1" x14ac:dyDescent="0.3">
      <c r="A109" s="9">
        <v>161</v>
      </c>
      <c r="B109" s="10" t="s">
        <v>153</v>
      </c>
      <c r="C109" s="1">
        <v>100</v>
      </c>
      <c r="D109" s="11">
        <v>4.5199999999999996</v>
      </c>
      <c r="E109" s="11">
        <v>4.6900000000000004</v>
      </c>
      <c r="F109" s="11">
        <v>7.23</v>
      </c>
      <c r="G109" s="11">
        <v>188.24</v>
      </c>
      <c r="H109" s="11">
        <v>0.08</v>
      </c>
      <c r="I109" s="11">
        <v>1.62</v>
      </c>
      <c r="J109" s="11">
        <v>89.45</v>
      </c>
      <c r="K109" s="11">
        <v>0.36</v>
      </c>
      <c r="L109" s="11">
        <v>13.9</v>
      </c>
      <c r="M109" s="11">
        <v>143.21</v>
      </c>
      <c r="N109" s="11">
        <v>19.11</v>
      </c>
      <c r="O109" s="11">
        <v>1.39</v>
      </c>
    </row>
    <row r="110" spans="1:15" ht="16.5" thickBot="1" x14ac:dyDescent="0.3">
      <c r="A110" s="36">
        <v>235</v>
      </c>
      <c r="B110" s="47" t="s">
        <v>122</v>
      </c>
      <c r="C110" s="54">
        <v>150</v>
      </c>
      <c r="D110" s="39">
        <v>6.64</v>
      </c>
      <c r="E110" s="40">
        <v>9.35</v>
      </c>
      <c r="F110" s="11">
        <v>51.27</v>
      </c>
      <c r="G110" s="40">
        <v>226.21</v>
      </c>
      <c r="H110" s="11"/>
      <c r="I110" s="11"/>
      <c r="J110" s="11"/>
      <c r="K110" s="11"/>
      <c r="L110" s="11"/>
      <c r="M110" s="11"/>
      <c r="N110" s="11"/>
      <c r="O110" s="11"/>
    </row>
    <row r="111" spans="1:15" ht="16.5" thickBot="1" x14ac:dyDescent="0.3">
      <c r="A111" s="6">
        <v>231</v>
      </c>
      <c r="B111" s="7" t="s">
        <v>70</v>
      </c>
      <c r="C111" s="12">
        <v>100</v>
      </c>
      <c r="D111" s="7">
        <v>0.98</v>
      </c>
      <c r="E111" s="8">
        <v>2.23</v>
      </c>
      <c r="F111" s="8">
        <v>2.68</v>
      </c>
      <c r="G111" s="8">
        <v>12.31</v>
      </c>
      <c r="H111" s="8">
        <v>0.12</v>
      </c>
      <c r="I111" s="8">
        <v>0</v>
      </c>
      <c r="J111" s="8">
        <v>0.02</v>
      </c>
      <c r="K111" s="8">
        <v>0.13</v>
      </c>
      <c r="L111" s="8">
        <v>8.57</v>
      </c>
      <c r="M111" s="8">
        <v>69.13</v>
      </c>
      <c r="N111" s="8">
        <v>24.28</v>
      </c>
      <c r="O111" s="8">
        <v>0.8</v>
      </c>
    </row>
    <row r="112" spans="1:15" ht="16.5" thickBot="1" x14ac:dyDescent="0.3">
      <c r="A112" s="49">
        <v>293</v>
      </c>
      <c r="B112" s="35" t="s">
        <v>63</v>
      </c>
      <c r="C112" s="14">
        <v>200</v>
      </c>
      <c r="D112" s="3">
        <v>2</v>
      </c>
      <c r="E112" s="3">
        <v>0.2</v>
      </c>
      <c r="F112" s="3">
        <v>5.8</v>
      </c>
      <c r="G112" s="3">
        <v>36</v>
      </c>
      <c r="H112" s="49">
        <v>0.02</v>
      </c>
      <c r="I112" s="49">
        <v>0.28000000000000003</v>
      </c>
      <c r="J112" s="49">
        <v>0</v>
      </c>
      <c r="K112" s="49">
        <v>0.05</v>
      </c>
      <c r="L112" s="49">
        <v>92.34</v>
      </c>
      <c r="M112" s="49">
        <v>68.08</v>
      </c>
      <c r="N112" s="49">
        <v>13.52</v>
      </c>
      <c r="O112" s="52">
        <v>0.23</v>
      </c>
    </row>
    <row r="113" spans="1:18" ht="16.5" thickBot="1" x14ac:dyDescent="0.3">
      <c r="A113" s="115" t="s">
        <v>32</v>
      </c>
      <c r="B113" s="116"/>
      <c r="C113" s="4">
        <f>C107+C108+C109+C111+C112</f>
        <v>680</v>
      </c>
      <c r="D113" s="5">
        <f>D107+D108+D109+D110+D111+D112</f>
        <v>23.05</v>
      </c>
      <c r="E113" s="5">
        <f t="shared" ref="E113:G113" si="17">E107+E108+E109+E110+E111+E112</f>
        <v>22.630000000000003</v>
      </c>
      <c r="F113" s="5">
        <f t="shared" si="17"/>
        <v>96.870000000000019</v>
      </c>
      <c r="G113" s="5">
        <f t="shared" si="17"/>
        <v>814.87</v>
      </c>
      <c r="H113" s="5">
        <f t="shared" ref="H113:O113" si="18">H107+H108+H109+H111+H112</f>
        <v>0.32400000000000001</v>
      </c>
      <c r="I113" s="5">
        <f t="shared" si="18"/>
        <v>50.23</v>
      </c>
      <c r="J113" s="5">
        <f t="shared" si="18"/>
        <v>89.92</v>
      </c>
      <c r="K113" s="5">
        <f t="shared" si="18"/>
        <v>5.69</v>
      </c>
      <c r="L113" s="5">
        <f t="shared" si="18"/>
        <v>182.04</v>
      </c>
      <c r="M113" s="5">
        <f t="shared" si="18"/>
        <v>372.17</v>
      </c>
      <c r="N113" s="5">
        <f t="shared" si="18"/>
        <v>89.679999999999993</v>
      </c>
      <c r="O113" s="5">
        <f t="shared" si="18"/>
        <v>4.46</v>
      </c>
    </row>
    <row r="114" spans="1:18" ht="16.5" customHeight="1" thickBot="1" x14ac:dyDescent="0.3">
      <c r="A114" s="106" t="s">
        <v>42</v>
      </c>
      <c r="B114" s="108"/>
      <c r="C114" s="16">
        <f>C105+C113</f>
        <v>1180</v>
      </c>
      <c r="D114" s="5">
        <f>D105+D113</f>
        <v>38.93</v>
      </c>
      <c r="E114" s="5">
        <f t="shared" ref="E114:O114" si="19">E105+E113</f>
        <v>38.620000000000005</v>
      </c>
      <c r="F114" s="5">
        <f t="shared" si="19"/>
        <v>156.19000000000003</v>
      </c>
      <c r="G114" s="5">
        <f t="shared" si="19"/>
        <v>1418.63</v>
      </c>
      <c r="H114" s="5">
        <f t="shared" si="19"/>
        <v>0.68399999999999994</v>
      </c>
      <c r="I114" s="5">
        <f t="shared" si="19"/>
        <v>52.959999999999994</v>
      </c>
      <c r="J114" s="5">
        <f t="shared" si="19"/>
        <v>90.04</v>
      </c>
      <c r="K114" s="5">
        <f t="shared" si="19"/>
        <v>7.2000000000000011</v>
      </c>
      <c r="L114" s="5">
        <f t="shared" si="19"/>
        <v>465.61</v>
      </c>
      <c r="M114" s="5">
        <f t="shared" si="19"/>
        <v>746.25</v>
      </c>
      <c r="N114" s="5">
        <f t="shared" si="19"/>
        <v>212.2</v>
      </c>
      <c r="O114" s="5">
        <f t="shared" si="19"/>
        <v>8.5599999999999987</v>
      </c>
    </row>
    <row r="115" spans="1:18" ht="16.5" customHeight="1" thickBot="1" x14ac:dyDescent="0.3">
      <c r="A115" s="104" t="s">
        <v>8</v>
      </c>
      <c r="B115" s="104" t="s">
        <v>9</v>
      </c>
      <c r="C115" s="104" t="s">
        <v>10</v>
      </c>
      <c r="D115" s="106" t="s">
        <v>11</v>
      </c>
      <c r="E115" s="107"/>
      <c r="F115" s="108"/>
      <c r="G115" s="104" t="s">
        <v>12</v>
      </c>
      <c r="H115" s="106" t="s">
        <v>13</v>
      </c>
      <c r="I115" s="107"/>
      <c r="J115" s="107"/>
      <c r="K115" s="108"/>
      <c r="L115" s="106" t="s">
        <v>14</v>
      </c>
      <c r="M115" s="107"/>
      <c r="N115" s="107"/>
      <c r="O115" s="108"/>
    </row>
    <row r="116" spans="1:18" ht="16.5" thickBot="1" x14ac:dyDescent="0.3">
      <c r="A116" s="105"/>
      <c r="B116" s="105"/>
      <c r="C116" s="105"/>
      <c r="D116" s="16" t="s">
        <v>15</v>
      </c>
      <c r="E116" s="16" t="s">
        <v>16</v>
      </c>
      <c r="F116" s="16" t="s">
        <v>17</v>
      </c>
      <c r="G116" s="105"/>
      <c r="H116" s="16" t="s">
        <v>18</v>
      </c>
      <c r="I116" s="16" t="s">
        <v>19</v>
      </c>
      <c r="J116" s="16" t="s">
        <v>20</v>
      </c>
      <c r="K116" s="16" t="s">
        <v>21</v>
      </c>
      <c r="L116" s="16" t="s">
        <v>22</v>
      </c>
      <c r="M116" s="16" t="s">
        <v>23</v>
      </c>
      <c r="N116" s="16" t="s">
        <v>24</v>
      </c>
      <c r="O116" s="16" t="s">
        <v>25</v>
      </c>
    </row>
    <row r="117" spans="1:18" ht="16.5" thickBot="1" x14ac:dyDescent="0.3">
      <c r="A117" s="109" t="s">
        <v>120</v>
      </c>
      <c r="B117" s="110"/>
      <c r="C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1:18" ht="16.5" thickBot="1" x14ac:dyDescent="0.3">
      <c r="A118" s="111" t="s">
        <v>27</v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3"/>
    </row>
    <row r="119" spans="1:18" ht="16.5" thickBot="1" x14ac:dyDescent="0.3">
      <c r="A119" s="6"/>
      <c r="B119" s="7" t="s">
        <v>29</v>
      </c>
      <c r="C119" s="1">
        <v>50</v>
      </c>
      <c r="D119" s="8">
        <v>4.7</v>
      </c>
      <c r="E119" s="8">
        <v>1.2</v>
      </c>
      <c r="F119" s="8">
        <v>11.51</v>
      </c>
      <c r="G119" s="8">
        <v>229.01</v>
      </c>
      <c r="H119" s="8">
        <v>0</v>
      </c>
      <c r="I119" s="8">
        <v>0</v>
      </c>
      <c r="J119" s="8">
        <v>0.02</v>
      </c>
      <c r="K119" s="8">
        <v>0.32</v>
      </c>
      <c r="L119" s="8">
        <v>10</v>
      </c>
      <c r="M119" s="8">
        <v>109.58</v>
      </c>
      <c r="N119" s="8">
        <v>65.569999999999993</v>
      </c>
      <c r="O119" s="8">
        <v>2.2000000000000002</v>
      </c>
    </row>
    <row r="120" spans="1:18" ht="16.5" thickBot="1" x14ac:dyDescent="0.3">
      <c r="A120" s="9"/>
      <c r="B120" s="10" t="s">
        <v>50</v>
      </c>
      <c r="C120" s="12">
        <v>28</v>
      </c>
      <c r="D120" s="11">
        <v>1.32</v>
      </c>
      <c r="E120" s="11">
        <v>0.24</v>
      </c>
      <c r="F120" s="11">
        <v>6.68</v>
      </c>
      <c r="G120" s="11">
        <v>34.799999999999997</v>
      </c>
      <c r="H120" s="11">
        <v>0.01</v>
      </c>
      <c r="I120" s="11">
        <v>0.09</v>
      </c>
      <c r="J120" s="11">
        <v>0.03</v>
      </c>
      <c r="K120" s="11">
        <v>0.06</v>
      </c>
      <c r="L120" s="11">
        <v>105</v>
      </c>
      <c r="M120" s="11">
        <v>105</v>
      </c>
      <c r="N120" s="11">
        <v>4.95</v>
      </c>
      <c r="O120" s="11">
        <v>0.12</v>
      </c>
    </row>
    <row r="121" spans="1:18" ht="16.5" thickBot="1" x14ac:dyDescent="0.3">
      <c r="A121" s="6">
        <v>365</v>
      </c>
      <c r="B121" s="7" t="s">
        <v>58</v>
      </c>
      <c r="C121" s="12">
        <v>10</v>
      </c>
      <c r="D121" s="11">
        <v>0.1</v>
      </c>
      <c r="E121" s="11">
        <v>7.2</v>
      </c>
      <c r="F121" s="11">
        <v>0.1</v>
      </c>
      <c r="G121" s="11">
        <v>66</v>
      </c>
      <c r="H121" s="8">
        <v>0</v>
      </c>
      <c r="I121" s="8">
        <v>0</v>
      </c>
      <c r="J121" s="8">
        <v>0</v>
      </c>
      <c r="K121" s="8">
        <v>0</v>
      </c>
      <c r="L121" s="8">
        <v>3.45</v>
      </c>
      <c r="M121" s="8">
        <v>2</v>
      </c>
      <c r="N121" s="8">
        <v>1.5</v>
      </c>
      <c r="O121" s="8">
        <v>0.25</v>
      </c>
    </row>
    <row r="122" spans="1:18" ht="16.5" thickBot="1" x14ac:dyDescent="0.3">
      <c r="A122" s="13">
        <v>106</v>
      </c>
      <c r="B122" s="10" t="s">
        <v>156</v>
      </c>
      <c r="C122" s="1">
        <v>180</v>
      </c>
      <c r="D122" s="11">
        <v>4.0599999999999996</v>
      </c>
      <c r="E122" s="11">
        <v>1.08</v>
      </c>
      <c r="F122" s="11">
        <v>25.37</v>
      </c>
      <c r="G122" s="11">
        <v>91.35</v>
      </c>
      <c r="H122" s="11">
        <v>0.15</v>
      </c>
      <c r="I122" s="11"/>
      <c r="J122" s="11"/>
      <c r="K122" s="11">
        <v>1.31</v>
      </c>
      <c r="L122" s="11">
        <v>23</v>
      </c>
      <c r="M122" s="11">
        <v>87</v>
      </c>
      <c r="N122" s="11">
        <v>33</v>
      </c>
      <c r="O122" s="11">
        <v>2</v>
      </c>
    </row>
    <row r="123" spans="1:18" ht="16.5" thickBot="1" x14ac:dyDescent="0.3">
      <c r="A123" s="13">
        <v>366</v>
      </c>
      <c r="B123" s="10" t="s">
        <v>28</v>
      </c>
      <c r="C123" s="1">
        <v>40</v>
      </c>
      <c r="D123" s="11">
        <v>5.62</v>
      </c>
      <c r="E123" s="11">
        <v>6.27</v>
      </c>
      <c r="F123" s="11">
        <v>0</v>
      </c>
      <c r="G123" s="11">
        <v>114.56</v>
      </c>
      <c r="H123" s="11"/>
      <c r="I123" s="11"/>
      <c r="J123" s="11"/>
      <c r="K123" s="11"/>
      <c r="L123" s="11"/>
      <c r="M123" s="11"/>
      <c r="N123" s="11"/>
      <c r="O123" s="11"/>
    </row>
    <row r="124" spans="1:18" ht="16.5" thickBot="1" x14ac:dyDescent="0.3">
      <c r="A124" s="6">
        <v>294</v>
      </c>
      <c r="B124" s="7" t="s">
        <v>157</v>
      </c>
      <c r="C124" s="1">
        <v>200</v>
      </c>
      <c r="D124" s="10">
        <v>0.08</v>
      </c>
      <c r="E124" s="11">
        <v>0.01</v>
      </c>
      <c r="F124" s="11">
        <v>15.31</v>
      </c>
      <c r="G124" s="11">
        <v>61.62</v>
      </c>
      <c r="H124" s="8">
        <f>H119+H120+H121+H122</f>
        <v>0.16</v>
      </c>
      <c r="I124" s="8">
        <v>0</v>
      </c>
      <c r="J124" s="8">
        <v>0.05</v>
      </c>
      <c r="K124" s="8">
        <v>0.1</v>
      </c>
      <c r="L124" s="8">
        <v>2.4</v>
      </c>
      <c r="M124" s="8">
        <v>3</v>
      </c>
      <c r="N124" s="8">
        <v>0.05</v>
      </c>
      <c r="O124" s="8">
        <v>0.02</v>
      </c>
    </row>
    <row r="125" spans="1:18" ht="15.75" thickBot="1" x14ac:dyDescent="0.3">
      <c r="A125" s="2"/>
      <c r="B125" s="3" t="s">
        <v>59</v>
      </c>
      <c r="C125" s="14">
        <v>100</v>
      </c>
      <c r="D125" s="3">
        <v>3.2</v>
      </c>
      <c r="E125" s="3">
        <v>1.5</v>
      </c>
      <c r="F125" s="3">
        <v>5.9</v>
      </c>
      <c r="G125" s="3">
        <v>17.5</v>
      </c>
      <c r="H125" s="3">
        <v>1E-3</v>
      </c>
      <c r="I125" s="3">
        <v>1.38</v>
      </c>
      <c r="J125" s="3">
        <v>0</v>
      </c>
      <c r="K125" s="3">
        <v>0</v>
      </c>
      <c r="L125" s="3">
        <v>4.54</v>
      </c>
      <c r="M125" s="3">
        <v>5.71</v>
      </c>
      <c r="N125" s="3">
        <v>3.29</v>
      </c>
      <c r="O125" s="3">
        <v>0.15</v>
      </c>
    </row>
    <row r="126" spans="1:18" ht="16.5" thickBot="1" x14ac:dyDescent="0.3">
      <c r="A126" s="115" t="s">
        <v>30</v>
      </c>
      <c r="B126" s="116"/>
      <c r="C126" s="4">
        <f>C119+C120+C121+C122+C123+C124+C125</f>
        <v>608</v>
      </c>
      <c r="D126" s="4">
        <f>D119+D120+D121+D122+D123+D124</f>
        <v>15.88</v>
      </c>
      <c r="E126" s="4">
        <f t="shared" ref="E126:G126" si="20">E119+E120+E121+E122+E123+E124</f>
        <v>16</v>
      </c>
      <c r="F126" s="4">
        <f t="shared" si="20"/>
        <v>58.97</v>
      </c>
      <c r="G126" s="4">
        <f t="shared" si="20"/>
        <v>597.34</v>
      </c>
      <c r="H126" s="4">
        <f t="shared" ref="H126:O126" si="21">H119+H120+H121+H122+H124+H125</f>
        <v>0.32100000000000001</v>
      </c>
      <c r="I126" s="4">
        <f t="shared" si="21"/>
        <v>1.47</v>
      </c>
      <c r="J126" s="4">
        <f t="shared" si="21"/>
        <v>0.1</v>
      </c>
      <c r="K126" s="4">
        <f t="shared" si="21"/>
        <v>1.79</v>
      </c>
      <c r="L126" s="4">
        <f t="shared" si="21"/>
        <v>148.38999999999999</v>
      </c>
      <c r="M126" s="4">
        <f t="shared" si="21"/>
        <v>312.28999999999996</v>
      </c>
      <c r="N126" s="4">
        <f t="shared" si="21"/>
        <v>108.36</v>
      </c>
      <c r="O126" s="4">
        <f t="shared" si="21"/>
        <v>4.74</v>
      </c>
    </row>
    <row r="127" spans="1:18" ht="16.5" thickBot="1" x14ac:dyDescent="0.3">
      <c r="A127" s="88"/>
      <c r="B127" s="43"/>
      <c r="C127" s="111" t="s">
        <v>31</v>
      </c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3"/>
      <c r="R127" t="s">
        <v>84</v>
      </c>
    </row>
    <row r="128" spans="1:18" ht="16.5" thickBot="1" x14ac:dyDescent="0.3">
      <c r="A128" s="88"/>
      <c r="B128" s="43"/>
      <c r="C128" s="34"/>
      <c r="D128" s="44"/>
      <c r="E128" s="44"/>
      <c r="F128" s="44"/>
      <c r="G128" s="44"/>
      <c r="H128" s="44"/>
      <c r="I128" s="44"/>
      <c r="J128" s="45"/>
      <c r="K128" s="44"/>
      <c r="L128" s="44"/>
      <c r="M128" s="44"/>
      <c r="N128" s="44"/>
      <c r="O128" s="18"/>
    </row>
    <row r="129" spans="1:18" ht="16.5" thickBot="1" x14ac:dyDescent="0.3">
      <c r="A129" s="9"/>
      <c r="B129" s="10" t="s">
        <v>29</v>
      </c>
      <c r="C129" s="1">
        <v>50</v>
      </c>
      <c r="D129" s="8">
        <v>4.7</v>
      </c>
      <c r="E129" s="8">
        <v>1.2</v>
      </c>
      <c r="F129" s="8">
        <v>11.51</v>
      </c>
      <c r="G129" s="8">
        <v>229.01</v>
      </c>
      <c r="H129" s="8">
        <v>0</v>
      </c>
      <c r="I129" s="8">
        <v>0</v>
      </c>
      <c r="J129" s="8">
        <v>0.02</v>
      </c>
      <c r="K129" s="8">
        <v>0.32</v>
      </c>
      <c r="L129" s="8">
        <v>10</v>
      </c>
      <c r="M129" s="8">
        <v>109.58</v>
      </c>
      <c r="N129" s="8">
        <v>65.569999999999993</v>
      </c>
      <c r="O129" s="8">
        <v>2.2000000000000002</v>
      </c>
    </row>
    <row r="130" spans="1:18" ht="16.5" thickBot="1" x14ac:dyDescent="0.3">
      <c r="A130" s="6"/>
      <c r="B130" s="7" t="s">
        <v>50</v>
      </c>
      <c r="C130" s="12">
        <v>28</v>
      </c>
      <c r="D130" s="7">
        <v>1.32</v>
      </c>
      <c r="E130" s="8">
        <v>0.24</v>
      </c>
      <c r="F130" s="8">
        <v>6.68</v>
      </c>
      <c r="G130" s="8">
        <v>34.799999999999997</v>
      </c>
      <c r="H130" s="8">
        <v>7.0000000000000007E-2</v>
      </c>
      <c r="I130" s="8">
        <v>18.04</v>
      </c>
      <c r="J130" s="8">
        <v>0.24</v>
      </c>
      <c r="K130" s="8">
        <v>0.22</v>
      </c>
      <c r="L130" s="8">
        <v>44.23</v>
      </c>
      <c r="M130" s="8">
        <v>53.63</v>
      </c>
      <c r="N130" s="8">
        <v>21.58</v>
      </c>
      <c r="O130" s="8">
        <v>0.77</v>
      </c>
    </row>
    <row r="131" spans="1:18" ht="16.5" thickBot="1" x14ac:dyDescent="0.3">
      <c r="A131" s="9">
        <v>42</v>
      </c>
      <c r="B131" s="10" t="s">
        <v>71</v>
      </c>
      <c r="C131" s="1">
        <v>200</v>
      </c>
      <c r="D131" s="11">
        <v>6.89</v>
      </c>
      <c r="E131" s="11">
        <v>8.3699999999999992</v>
      </c>
      <c r="F131" s="11">
        <v>11.57</v>
      </c>
      <c r="G131" s="11">
        <v>75.31</v>
      </c>
      <c r="H131" s="11">
        <v>0.21</v>
      </c>
      <c r="I131" s="11">
        <v>2.63</v>
      </c>
      <c r="J131" s="11">
        <v>1.45</v>
      </c>
      <c r="K131" s="11">
        <v>2.08</v>
      </c>
      <c r="L131" s="11">
        <v>67.63</v>
      </c>
      <c r="M131" s="11">
        <v>495.08</v>
      </c>
      <c r="N131" s="11">
        <v>120.08</v>
      </c>
      <c r="O131" s="11">
        <v>4.4800000000000004</v>
      </c>
      <c r="R131" t="s">
        <v>83</v>
      </c>
    </row>
    <row r="132" spans="1:18" ht="16.5" thickBot="1" x14ac:dyDescent="0.3">
      <c r="A132" s="6">
        <v>127</v>
      </c>
      <c r="B132" s="7" t="s">
        <v>158</v>
      </c>
      <c r="C132" s="12">
        <v>210</v>
      </c>
      <c r="D132" s="8">
        <v>6.57</v>
      </c>
      <c r="E132" s="8">
        <v>7.31</v>
      </c>
      <c r="F132" s="8">
        <v>37.11</v>
      </c>
      <c r="G132" s="8">
        <v>237.53</v>
      </c>
      <c r="H132" s="8">
        <v>0.02</v>
      </c>
      <c r="I132" s="8">
        <v>8.66</v>
      </c>
      <c r="J132" s="8">
        <v>0</v>
      </c>
      <c r="K132" s="8">
        <v>0.12</v>
      </c>
      <c r="L132" s="8">
        <v>12.66</v>
      </c>
      <c r="M132" s="8">
        <v>7.82</v>
      </c>
      <c r="N132" s="8">
        <v>5.93</v>
      </c>
      <c r="O132" s="8">
        <v>1.33</v>
      </c>
    </row>
    <row r="133" spans="1:18" ht="16.5" thickBot="1" x14ac:dyDescent="0.3">
      <c r="A133" s="36">
        <v>336</v>
      </c>
      <c r="B133" s="47" t="s">
        <v>149</v>
      </c>
      <c r="C133" s="54">
        <v>50</v>
      </c>
      <c r="D133" s="39">
        <v>3.12</v>
      </c>
      <c r="E133" s="40">
        <v>4.68</v>
      </c>
      <c r="F133" s="11">
        <v>10.1</v>
      </c>
      <c r="G133" s="40">
        <v>154.19999999999999</v>
      </c>
      <c r="H133" s="8"/>
      <c r="I133" s="8"/>
      <c r="J133" s="8"/>
      <c r="K133" s="8"/>
      <c r="L133" s="8"/>
      <c r="M133" s="8"/>
      <c r="N133" s="8"/>
      <c r="O133" s="8"/>
    </row>
    <row r="134" spans="1:18" ht="16.5" thickBot="1" x14ac:dyDescent="0.3">
      <c r="A134" s="6">
        <v>278</v>
      </c>
      <c r="B134" s="7" t="s">
        <v>57</v>
      </c>
      <c r="C134" s="12">
        <v>200</v>
      </c>
      <c r="D134" s="11">
        <v>0.1</v>
      </c>
      <c r="E134" s="11">
        <v>0.04</v>
      </c>
      <c r="F134" s="11">
        <v>19.52</v>
      </c>
      <c r="G134" s="11">
        <v>85.87</v>
      </c>
      <c r="H134" s="8">
        <v>0</v>
      </c>
      <c r="I134" s="8">
        <v>0.16</v>
      </c>
      <c r="J134" s="8">
        <v>0</v>
      </c>
      <c r="K134" s="8">
        <v>0</v>
      </c>
      <c r="L134" s="8">
        <v>7.64</v>
      </c>
      <c r="M134" s="8">
        <v>8.27</v>
      </c>
      <c r="N134" s="8">
        <v>2.2400000000000002</v>
      </c>
      <c r="O134" s="8">
        <v>0.45</v>
      </c>
    </row>
    <row r="135" spans="1:18" ht="16.5" thickBot="1" x14ac:dyDescent="0.3">
      <c r="A135" s="111" t="s">
        <v>32</v>
      </c>
      <c r="B135" s="113"/>
      <c r="C135" s="4">
        <f>C129+C130+C131+C132+C133+C134</f>
        <v>738</v>
      </c>
      <c r="D135" s="5">
        <f>D129+D130+D131+D132+D133+D134</f>
        <v>22.700000000000003</v>
      </c>
      <c r="E135" s="5">
        <f t="shared" ref="E135:G135" si="22">E129+E130+E131+E132+E133+E134</f>
        <v>21.839999999999996</v>
      </c>
      <c r="F135" s="5">
        <f t="shared" si="22"/>
        <v>96.49</v>
      </c>
      <c r="G135" s="5">
        <f t="shared" si="22"/>
        <v>816.71999999999991</v>
      </c>
      <c r="H135" s="5">
        <f t="shared" ref="H135:O135" si="23">SUM(H129:H132)</f>
        <v>0.30000000000000004</v>
      </c>
      <c r="I135" s="5">
        <f t="shared" si="23"/>
        <v>29.33</v>
      </c>
      <c r="J135" s="5">
        <f t="shared" si="23"/>
        <v>1.71</v>
      </c>
      <c r="K135" s="5">
        <f t="shared" si="23"/>
        <v>2.74</v>
      </c>
      <c r="L135" s="5">
        <f t="shared" si="23"/>
        <v>134.51999999999998</v>
      </c>
      <c r="M135" s="5">
        <f t="shared" si="23"/>
        <v>666.11</v>
      </c>
      <c r="N135" s="5">
        <f t="shared" si="23"/>
        <v>213.16</v>
      </c>
      <c r="O135" s="5">
        <f t="shared" si="23"/>
        <v>8.7800000000000011</v>
      </c>
    </row>
    <row r="136" spans="1:18" ht="16.5" customHeight="1" thickBot="1" x14ac:dyDescent="0.3">
      <c r="A136" s="106" t="s">
        <v>114</v>
      </c>
      <c r="B136" s="108"/>
      <c r="C136" s="16">
        <f>C126+C135</f>
        <v>1346</v>
      </c>
      <c r="D136" s="5">
        <f>D126+D135</f>
        <v>38.580000000000005</v>
      </c>
      <c r="E136" s="5">
        <f t="shared" ref="E136:O136" si="24">E126+E135</f>
        <v>37.839999999999996</v>
      </c>
      <c r="F136" s="5">
        <f t="shared" si="24"/>
        <v>155.45999999999998</v>
      </c>
      <c r="G136" s="5">
        <f t="shared" si="24"/>
        <v>1414.06</v>
      </c>
      <c r="H136" s="5">
        <f t="shared" si="24"/>
        <v>0.621</v>
      </c>
      <c r="I136" s="5">
        <f t="shared" si="24"/>
        <v>30.799999999999997</v>
      </c>
      <c r="J136" s="5">
        <f t="shared" si="24"/>
        <v>1.81</v>
      </c>
      <c r="K136" s="5">
        <f t="shared" si="24"/>
        <v>4.53</v>
      </c>
      <c r="L136" s="5">
        <f t="shared" si="24"/>
        <v>282.90999999999997</v>
      </c>
      <c r="M136" s="5">
        <f t="shared" si="24"/>
        <v>978.4</v>
      </c>
      <c r="N136" s="5">
        <f t="shared" si="24"/>
        <v>321.52</v>
      </c>
      <c r="O136" s="5">
        <f t="shared" si="24"/>
        <v>13.520000000000001</v>
      </c>
    </row>
    <row r="137" spans="1:18" ht="16.5" customHeight="1" thickBot="1" x14ac:dyDescent="0.3">
      <c r="A137" s="104" t="s">
        <v>8</v>
      </c>
      <c r="B137" s="104" t="s">
        <v>9</v>
      </c>
      <c r="C137" s="104" t="s">
        <v>10</v>
      </c>
      <c r="D137" s="106" t="s">
        <v>11</v>
      </c>
      <c r="E137" s="107"/>
      <c r="F137" s="108"/>
      <c r="G137" s="104" t="s">
        <v>12</v>
      </c>
      <c r="H137" s="106" t="s">
        <v>13</v>
      </c>
      <c r="I137" s="107"/>
      <c r="J137" s="107"/>
      <c r="K137" s="108"/>
      <c r="L137" s="106" t="s">
        <v>14</v>
      </c>
      <c r="M137" s="107"/>
      <c r="N137" s="107"/>
      <c r="O137" s="108"/>
    </row>
    <row r="138" spans="1:18" ht="16.5" thickBot="1" x14ac:dyDescent="0.3">
      <c r="A138" s="105"/>
      <c r="B138" s="105"/>
      <c r="C138" s="105"/>
      <c r="D138" s="16" t="s">
        <v>15</v>
      </c>
      <c r="E138" s="16" t="s">
        <v>16</v>
      </c>
      <c r="F138" s="16" t="s">
        <v>17</v>
      </c>
      <c r="G138" s="105"/>
      <c r="H138" s="16" t="s">
        <v>18</v>
      </c>
      <c r="I138" s="16" t="s">
        <v>19</v>
      </c>
      <c r="J138" s="16" t="s">
        <v>20</v>
      </c>
      <c r="K138" s="16" t="s">
        <v>21</v>
      </c>
      <c r="L138" s="16" t="s">
        <v>22</v>
      </c>
      <c r="M138" s="16" t="s">
        <v>23</v>
      </c>
      <c r="N138" s="16" t="s">
        <v>24</v>
      </c>
      <c r="O138" s="16" t="s">
        <v>25</v>
      </c>
    </row>
    <row r="139" spans="1:18" ht="16.5" thickBot="1" x14ac:dyDescent="0.3">
      <c r="A139" s="109" t="s">
        <v>123</v>
      </c>
      <c r="B139" s="110"/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</row>
    <row r="140" spans="1:18" ht="16.5" thickBot="1" x14ac:dyDescent="0.3">
      <c r="A140" s="111" t="s">
        <v>27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3"/>
    </row>
    <row r="141" spans="1:18" ht="16.5" thickBot="1" x14ac:dyDescent="0.3">
      <c r="A141" s="6"/>
      <c r="B141" s="7" t="s">
        <v>29</v>
      </c>
      <c r="C141" s="1">
        <v>50</v>
      </c>
      <c r="D141" s="8">
        <v>4.7</v>
      </c>
      <c r="E141" s="8">
        <v>1.2</v>
      </c>
      <c r="F141" s="8">
        <v>11.51</v>
      </c>
      <c r="G141" s="8">
        <v>229.01</v>
      </c>
      <c r="H141" s="8">
        <v>0.21</v>
      </c>
      <c r="I141" s="8">
        <v>1.3</v>
      </c>
      <c r="J141" s="8">
        <v>0.05</v>
      </c>
      <c r="K141" s="8">
        <v>0.17</v>
      </c>
      <c r="L141" s="8">
        <v>132.15</v>
      </c>
      <c r="M141" s="8">
        <v>184.7</v>
      </c>
      <c r="N141" s="8">
        <v>47.23</v>
      </c>
      <c r="O141" s="8">
        <v>1.21</v>
      </c>
    </row>
    <row r="142" spans="1:18" ht="16.5" thickBot="1" x14ac:dyDescent="0.3">
      <c r="A142" s="9">
        <v>365</v>
      </c>
      <c r="B142" s="10" t="s">
        <v>58</v>
      </c>
      <c r="C142" s="1">
        <v>10</v>
      </c>
      <c r="D142" s="11">
        <v>0.1</v>
      </c>
      <c r="E142" s="11">
        <v>7.2</v>
      </c>
      <c r="F142" s="11">
        <v>0.1</v>
      </c>
      <c r="G142" s="11">
        <v>66</v>
      </c>
      <c r="H142" s="11">
        <v>0.01</v>
      </c>
      <c r="I142" s="11">
        <v>0.09</v>
      </c>
      <c r="J142" s="11">
        <v>0.03</v>
      </c>
      <c r="K142" s="11">
        <v>0.06</v>
      </c>
      <c r="L142" s="11">
        <v>105</v>
      </c>
      <c r="M142" s="11">
        <v>105</v>
      </c>
      <c r="N142" s="11">
        <v>4.95</v>
      </c>
      <c r="O142" s="11">
        <v>0.12</v>
      </c>
    </row>
    <row r="143" spans="1:18" ht="16.5" thickBot="1" x14ac:dyDescent="0.3">
      <c r="A143" s="6">
        <v>119</v>
      </c>
      <c r="B143" s="7" t="s">
        <v>161</v>
      </c>
      <c r="C143" s="12">
        <v>180</v>
      </c>
      <c r="D143" s="8">
        <v>0.84</v>
      </c>
      <c r="E143" s="8">
        <v>0.27</v>
      </c>
      <c r="F143" s="8">
        <v>35.69</v>
      </c>
      <c r="G143" s="8">
        <v>62.9</v>
      </c>
      <c r="H143" s="8">
        <v>0.08</v>
      </c>
      <c r="I143" s="8">
        <v>1.19</v>
      </c>
      <c r="J143" s="8">
        <v>0.03</v>
      </c>
      <c r="K143" s="8">
        <v>0</v>
      </c>
      <c r="L143" s="8">
        <v>112.63</v>
      </c>
      <c r="M143" s="8">
        <v>83.9</v>
      </c>
      <c r="N143" s="8">
        <v>14.14</v>
      </c>
      <c r="O143" s="8">
        <v>0.32</v>
      </c>
    </row>
    <row r="144" spans="1:18" ht="16.5" thickBot="1" x14ac:dyDescent="0.3">
      <c r="A144" s="6">
        <v>295</v>
      </c>
      <c r="B144" s="7" t="s">
        <v>132</v>
      </c>
      <c r="C144" s="12">
        <v>200</v>
      </c>
      <c r="D144" s="8">
        <v>4.7300000000000004</v>
      </c>
      <c r="E144" s="8">
        <v>2.09</v>
      </c>
      <c r="F144" s="8">
        <v>11.88</v>
      </c>
      <c r="G144" s="8">
        <v>148.44</v>
      </c>
      <c r="H144" s="11">
        <v>0.11</v>
      </c>
      <c r="I144" s="11"/>
      <c r="J144" s="11"/>
      <c r="K144" s="11">
        <v>0.98</v>
      </c>
      <c r="L144" s="11">
        <v>17.25</v>
      </c>
      <c r="M144" s="11">
        <v>65.25</v>
      </c>
      <c r="N144" s="11">
        <v>24.75</v>
      </c>
      <c r="O144" s="11">
        <v>1.5</v>
      </c>
    </row>
    <row r="145" spans="1:15" ht="16.5" thickBot="1" x14ac:dyDescent="0.3">
      <c r="A145" s="13">
        <v>366</v>
      </c>
      <c r="B145" s="10" t="s">
        <v>28</v>
      </c>
      <c r="C145" s="12">
        <v>25</v>
      </c>
      <c r="D145" s="11">
        <v>4.12</v>
      </c>
      <c r="E145" s="11">
        <v>5.69</v>
      </c>
      <c r="F145" s="11">
        <v>0</v>
      </c>
      <c r="G145" s="11">
        <v>84.56</v>
      </c>
      <c r="H145" s="8"/>
      <c r="I145" s="8"/>
      <c r="J145" s="8"/>
      <c r="K145" s="8"/>
      <c r="L145" s="8"/>
      <c r="M145" s="8"/>
      <c r="N145" s="8"/>
      <c r="O145" s="8"/>
    </row>
    <row r="146" spans="1:15" ht="16.5" thickBot="1" x14ac:dyDescent="0.3">
      <c r="A146" s="2"/>
      <c r="B146" s="37" t="s">
        <v>124</v>
      </c>
      <c r="C146" s="38">
        <v>50</v>
      </c>
      <c r="D146" s="39">
        <v>1.1200000000000001</v>
      </c>
      <c r="E146" s="40">
        <v>5.75</v>
      </c>
      <c r="F146" s="39">
        <v>0.79</v>
      </c>
      <c r="G146" s="40">
        <v>84.05</v>
      </c>
      <c r="H146" s="3"/>
      <c r="I146" s="3"/>
      <c r="J146" s="3"/>
      <c r="K146" s="3"/>
      <c r="L146" s="3"/>
      <c r="M146" s="3"/>
      <c r="N146" s="3"/>
      <c r="O146" s="3"/>
    </row>
    <row r="147" spans="1:15" ht="16.5" thickBot="1" x14ac:dyDescent="0.3">
      <c r="A147" s="111" t="s">
        <v>30</v>
      </c>
      <c r="B147" s="113"/>
      <c r="C147" s="4">
        <f>C141+C142+C143+C144+C145+C146</f>
        <v>515</v>
      </c>
      <c r="D147" s="15">
        <f>D141+D142+D143+D144+D145+D146</f>
        <v>15.610000000000003</v>
      </c>
      <c r="E147" s="15">
        <f t="shared" ref="E147:O147" si="25">E141+E142+E143+E144+E145+E146</f>
        <v>22.2</v>
      </c>
      <c r="F147" s="15">
        <f t="shared" si="25"/>
        <v>59.97</v>
      </c>
      <c r="G147" s="15">
        <f t="shared" si="25"/>
        <v>674.95999999999992</v>
      </c>
      <c r="H147" s="15">
        <f t="shared" si="25"/>
        <v>0.41</v>
      </c>
      <c r="I147" s="15">
        <f t="shared" si="25"/>
        <v>2.58</v>
      </c>
      <c r="J147" s="15">
        <f t="shared" si="25"/>
        <v>0.11</v>
      </c>
      <c r="K147" s="15">
        <f t="shared" si="25"/>
        <v>1.21</v>
      </c>
      <c r="L147" s="15">
        <f t="shared" si="25"/>
        <v>367.03</v>
      </c>
      <c r="M147" s="15">
        <f t="shared" si="25"/>
        <v>438.85</v>
      </c>
      <c r="N147" s="15">
        <f t="shared" si="25"/>
        <v>91.07</v>
      </c>
      <c r="O147" s="15">
        <f t="shared" si="25"/>
        <v>3.1500000000000004</v>
      </c>
    </row>
    <row r="148" spans="1:15" ht="16.5" thickBot="1" x14ac:dyDescent="0.3">
      <c r="A148" s="9"/>
      <c r="B148" s="10" t="s">
        <v>29</v>
      </c>
      <c r="C148" s="1">
        <v>50</v>
      </c>
      <c r="D148" s="8">
        <v>4.7</v>
      </c>
      <c r="E148" s="8">
        <v>1.2</v>
      </c>
      <c r="F148" s="8">
        <v>11.51</v>
      </c>
      <c r="G148" s="8">
        <v>229.01</v>
      </c>
      <c r="H148" s="8">
        <v>0.21</v>
      </c>
      <c r="I148" s="8">
        <v>1.3</v>
      </c>
      <c r="J148" s="8">
        <v>0.05</v>
      </c>
      <c r="K148" s="8">
        <v>0.17</v>
      </c>
      <c r="L148" s="8">
        <v>132.15</v>
      </c>
      <c r="M148" s="8">
        <v>184.7</v>
      </c>
      <c r="N148" s="8">
        <v>47.23</v>
      </c>
      <c r="O148" s="8">
        <v>1.21</v>
      </c>
    </row>
    <row r="149" spans="1:15" ht="16.5" thickBot="1" x14ac:dyDescent="0.3">
      <c r="A149" s="6">
        <v>44</v>
      </c>
      <c r="B149" s="7" t="s">
        <v>74</v>
      </c>
      <c r="C149" s="12">
        <v>200</v>
      </c>
      <c r="D149" s="7">
        <v>1.23</v>
      </c>
      <c r="E149" s="8">
        <v>2.31</v>
      </c>
      <c r="F149" s="8">
        <v>8.2799999999999994</v>
      </c>
      <c r="G149" s="8">
        <v>58.92</v>
      </c>
      <c r="H149" s="8"/>
      <c r="I149" s="8">
        <v>25.75</v>
      </c>
      <c r="J149" s="8">
        <v>7.7</v>
      </c>
      <c r="K149" s="8">
        <v>1.88</v>
      </c>
      <c r="L149" s="8">
        <v>27.18</v>
      </c>
      <c r="M149" s="8">
        <v>171.23</v>
      </c>
      <c r="N149" s="8">
        <v>44.13</v>
      </c>
      <c r="O149" s="8">
        <v>2.56</v>
      </c>
    </row>
    <row r="150" spans="1:15" ht="16.5" thickBot="1" x14ac:dyDescent="0.3">
      <c r="A150" s="9">
        <v>180</v>
      </c>
      <c r="B150" s="10" t="s">
        <v>75</v>
      </c>
      <c r="C150" s="1">
        <v>100</v>
      </c>
      <c r="D150" s="11">
        <v>15.82</v>
      </c>
      <c r="E150" s="11">
        <v>4.5599999999999996</v>
      </c>
      <c r="F150" s="11">
        <v>6.74</v>
      </c>
      <c r="G150" s="11">
        <v>134.97999999999999</v>
      </c>
      <c r="H150" s="11">
        <v>0.08</v>
      </c>
      <c r="I150" s="11">
        <v>1.75</v>
      </c>
      <c r="J150" s="11">
        <v>0.18</v>
      </c>
      <c r="K150" s="11">
        <v>6.75</v>
      </c>
      <c r="L150" s="11">
        <v>16.05</v>
      </c>
      <c r="M150" s="11">
        <v>199.46</v>
      </c>
      <c r="N150" s="11">
        <v>25.5</v>
      </c>
      <c r="O150" s="11">
        <v>3.2</v>
      </c>
    </row>
    <row r="151" spans="1:15" ht="16.5" thickBot="1" x14ac:dyDescent="0.3">
      <c r="A151" s="6">
        <v>227</v>
      </c>
      <c r="B151" s="7" t="s">
        <v>54</v>
      </c>
      <c r="C151" s="12">
        <v>150</v>
      </c>
      <c r="D151" s="8">
        <v>1.22</v>
      </c>
      <c r="E151" s="8">
        <v>9.1999999999999993</v>
      </c>
      <c r="F151" s="8">
        <v>31.25</v>
      </c>
      <c r="G151" s="8">
        <v>185.23</v>
      </c>
      <c r="H151" s="8">
        <v>0</v>
      </c>
      <c r="I151" s="8">
        <v>3.36</v>
      </c>
      <c r="J151" s="8">
        <v>0</v>
      </c>
      <c r="K151" s="8">
        <v>1.2E-2</v>
      </c>
      <c r="L151" s="8">
        <v>7.2</v>
      </c>
      <c r="M151" s="8">
        <v>4.2480000000000002</v>
      </c>
      <c r="N151" s="8">
        <v>2.81</v>
      </c>
      <c r="O151" s="8">
        <v>0.34799999999999998</v>
      </c>
    </row>
    <row r="152" spans="1:15" ht="16.5" thickBot="1" x14ac:dyDescent="0.3">
      <c r="A152" s="6">
        <v>11</v>
      </c>
      <c r="B152" s="7" t="s">
        <v>76</v>
      </c>
      <c r="C152" s="12">
        <v>60</v>
      </c>
      <c r="D152" s="8">
        <v>0.54</v>
      </c>
      <c r="E152" s="8">
        <v>3.32</v>
      </c>
      <c r="F152" s="8">
        <v>3.59</v>
      </c>
      <c r="G152" s="8">
        <v>76.86</v>
      </c>
      <c r="H152" s="8">
        <v>0.02</v>
      </c>
      <c r="I152" s="8">
        <v>4</v>
      </c>
      <c r="J152" s="8">
        <v>0</v>
      </c>
      <c r="K152" s="8">
        <v>0.2</v>
      </c>
      <c r="L152" s="8">
        <v>14</v>
      </c>
      <c r="M152" s="8">
        <v>14</v>
      </c>
      <c r="N152" s="8">
        <v>8</v>
      </c>
      <c r="O152" s="8">
        <v>2.8</v>
      </c>
    </row>
    <row r="153" spans="1:15" ht="16.5" thickBot="1" x14ac:dyDescent="0.3">
      <c r="A153" s="13">
        <v>283</v>
      </c>
      <c r="B153" s="10" t="s">
        <v>62</v>
      </c>
      <c r="C153" s="1">
        <v>200</v>
      </c>
      <c r="D153" s="1">
        <v>0.56000000000000005</v>
      </c>
      <c r="E153" s="11">
        <v>0</v>
      </c>
      <c r="F153" s="11">
        <v>27.89</v>
      </c>
      <c r="G153" s="11">
        <v>113.79</v>
      </c>
      <c r="H153" s="11">
        <v>0.11</v>
      </c>
      <c r="I153" s="11"/>
      <c r="J153" s="11"/>
      <c r="K153" s="11">
        <v>0.98</v>
      </c>
      <c r="L153" s="11">
        <v>17.25</v>
      </c>
      <c r="M153" s="11">
        <v>65.25</v>
      </c>
      <c r="N153" s="11">
        <v>24.75</v>
      </c>
      <c r="O153" s="11">
        <v>1.5</v>
      </c>
    </row>
    <row r="154" spans="1:15" ht="16.5" thickBot="1" x14ac:dyDescent="0.3">
      <c r="A154" s="111" t="s">
        <v>32</v>
      </c>
      <c r="B154" s="113"/>
      <c r="C154" s="4">
        <f>C148+C149+C150+C151+C152+C153</f>
        <v>760</v>
      </c>
      <c r="D154" s="5">
        <f>D148+D149+D150+D151+D152+D153</f>
        <v>24.069999999999997</v>
      </c>
      <c r="E154" s="5">
        <f t="shared" ref="E154:O154" si="26">E148+E149+E150+E151+E152+E153</f>
        <v>20.59</v>
      </c>
      <c r="F154" s="5">
        <f t="shared" si="26"/>
        <v>89.26</v>
      </c>
      <c r="G154" s="5">
        <f t="shared" si="26"/>
        <v>798.79</v>
      </c>
      <c r="H154" s="5">
        <f t="shared" si="26"/>
        <v>0.42</v>
      </c>
      <c r="I154" s="5">
        <f t="shared" si="26"/>
        <v>36.160000000000004</v>
      </c>
      <c r="J154" s="5">
        <f t="shared" si="26"/>
        <v>7.93</v>
      </c>
      <c r="K154" s="5">
        <f t="shared" si="26"/>
        <v>9.9920000000000009</v>
      </c>
      <c r="L154" s="5">
        <f t="shared" si="26"/>
        <v>213.83</v>
      </c>
      <c r="M154" s="5">
        <f t="shared" si="26"/>
        <v>638.88800000000003</v>
      </c>
      <c r="N154" s="5">
        <f t="shared" si="26"/>
        <v>152.42000000000002</v>
      </c>
      <c r="O154" s="5">
        <f t="shared" si="26"/>
        <v>11.618</v>
      </c>
    </row>
    <row r="155" spans="1:15" ht="16.5" customHeight="1" thickBot="1" x14ac:dyDescent="0.3">
      <c r="A155" s="106" t="s">
        <v>118</v>
      </c>
      <c r="B155" s="108"/>
      <c r="C155" s="16">
        <f>C147+C154</f>
        <v>1275</v>
      </c>
      <c r="D155" s="5">
        <f>D147+D154</f>
        <v>39.68</v>
      </c>
      <c r="E155" s="5">
        <f t="shared" ref="E155:O155" si="27">E147+E154</f>
        <v>42.79</v>
      </c>
      <c r="F155" s="5">
        <f t="shared" si="27"/>
        <v>149.23000000000002</v>
      </c>
      <c r="G155" s="5">
        <f t="shared" si="27"/>
        <v>1473.75</v>
      </c>
      <c r="H155" s="5">
        <f t="shared" si="27"/>
        <v>0.83</v>
      </c>
      <c r="I155" s="5">
        <f t="shared" si="27"/>
        <v>38.74</v>
      </c>
      <c r="J155" s="5">
        <f t="shared" si="27"/>
        <v>8.0399999999999991</v>
      </c>
      <c r="K155" s="5">
        <f t="shared" si="27"/>
        <v>11.202000000000002</v>
      </c>
      <c r="L155" s="5">
        <f t="shared" si="27"/>
        <v>580.86</v>
      </c>
      <c r="M155" s="5">
        <f t="shared" si="27"/>
        <v>1077.7380000000001</v>
      </c>
      <c r="N155" s="5">
        <f t="shared" si="27"/>
        <v>243.49</v>
      </c>
      <c r="O155" s="5">
        <f t="shared" si="27"/>
        <v>14.768000000000001</v>
      </c>
    </row>
    <row r="156" spans="1:15" ht="16.5" customHeight="1" thickBot="1" x14ac:dyDescent="0.3">
      <c r="A156" s="104" t="s">
        <v>8</v>
      </c>
      <c r="B156" s="104" t="s">
        <v>9</v>
      </c>
      <c r="C156" s="104" t="s">
        <v>10</v>
      </c>
      <c r="D156" s="106" t="s">
        <v>11</v>
      </c>
      <c r="E156" s="107"/>
      <c r="F156" s="108"/>
      <c r="G156" s="104" t="s">
        <v>12</v>
      </c>
      <c r="H156" s="106" t="s">
        <v>13</v>
      </c>
      <c r="I156" s="107"/>
      <c r="J156" s="107"/>
      <c r="K156" s="108"/>
      <c r="L156" s="106" t="s">
        <v>14</v>
      </c>
      <c r="M156" s="107"/>
      <c r="N156" s="107"/>
      <c r="O156" s="108"/>
    </row>
    <row r="157" spans="1:15" ht="16.5" thickBot="1" x14ac:dyDescent="0.3">
      <c r="A157" s="105"/>
      <c r="B157" s="105"/>
      <c r="C157" s="105"/>
      <c r="D157" s="16" t="s">
        <v>15</v>
      </c>
      <c r="E157" s="16" t="s">
        <v>16</v>
      </c>
      <c r="F157" s="16" t="s">
        <v>17</v>
      </c>
      <c r="G157" s="105"/>
      <c r="H157" s="16" t="s">
        <v>18</v>
      </c>
      <c r="I157" s="16" t="s">
        <v>19</v>
      </c>
      <c r="J157" s="16" t="s">
        <v>20</v>
      </c>
      <c r="K157" s="16" t="s">
        <v>21</v>
      </c>
      <c r="L157" s="16" t="s">
        <v>22</v>
      </c>
      <c r="M157" s="16" t="s">
        <v>23</v>
      </c>
      <c r="N157" s="16" t="s">
        <v>24</v>
      </c>
      <c r="O157" s="16" t="s">
        <v>25</v>
      </c>
    </row>
    <row r="158" spans="1:15" ht="16.5" thickBot="1" x14ac:dyDescent="0.3">
      <c r="A158" s="109" t="s">
        <v>189</v>
      </c>
      <c r="B158" s="110"/>
      <c r="C158" s="17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</row>
    <row r="159" spans="1:15" ht="16.5" thickBot="1" x14ac:dyDescent="0.3">
      <c r="A159" s="111" t="s">
        <v>27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3"/>
    </row>
    <row r="160" spans="1:15" ht="16.5" thickBot="1" x14ac:dyDescent="0.3">
      <c r="A160" s="20"/>
      <c r="B160" s="10" t="s">
        <v>29</v>
      </c>
      <c r="C160" s="1">
        <v>50</v>
      </c>
      <c r="D160" s="8">
        <v>4.7</v>
      </c>
      <c r="E160" s="8">
        <v>1.2</v>
      </c>
      <c r="F160" s="8">
        <v>11.51</v>
      </c>
      <c r="G160" s="8">
        <v>229.01</v>
      </c>
      <c r="H160" s="8">
        <v>0.06</v>
      </c>
      <c r="I160" s="8">
        <v>1.1200000000000001</v>
      </c>
      <c r="J160" s="8">
        <v>0.04</v>
      </c>
      <c r="K160" s="8">
        <v>2.14</v>
      </c>
      <c r="L160" s="8">
        <v>15.72</v>
      </c>
      <c r="M160" s="8">
        <v>91.87</v>
      </c>
      <c r="N160" s="8">
        <v>26.98</v>
      </c>
      <c r="O160" s="8">
        <v>1.04</v>
      </c>
    </row>
    <row r="161" spans="1:15" ht="16.5" thickBot="1" x14ac:dyDescent="0.3">
      <c r="A161" s="9">
        <v>365</v>
      </c>
      <c r="B161" s="7" t="s">
        <v>58</v>
      </c>
      <c r="C161" s="12">
        <v>10</v>
      </c>
      <c r="D161" s="11">
        <v>0.1</v>
      </c>
      <c r="E161" s="11">
        <v>7.2</v>
      </c>
      <c r="F161" s="11">
        <v>0.1</v>
      </c>
      <c r="G161" s="11">
        <v>66</v>
      </c>
      <c r="H161" s="11">
        <v>0.13</v>
      </c>
      <c r="I161" s="11">
        <v>0</v>
      </c>
      <c r="J161" s="11">
        <v>0.02</v>
      </c>
      <c r="K161" s="11">
        <v>0.4</v>
      </c>
      <c r="L161" s="11">
        <v>18</v>
      </c>
      <c r="M161" s="11">
        <v>103.71</v>
      </c>
      <c r="N161" s="11">
        <v>11.93</v>
      </c>
      <c r="O161" s="11">
        <v>1.27</v>
      </c>
    </row>
    <row r="162" spans="1:15" ht="16.5" thickBot="1" x14ac:dyDescent="0.3">
      <c r="A162" s="6">
        <v>53</v>
      </c>
      <c r="B162" s="10" t="s">
        <v>165</v>
      </c>
      <c r="C162" s="1">
        <v>200</v>
      </c>
      <c r="D162" s="11">
        <v>1.32</v>
      </c>
      <c r="E162" s="11">
        <v>0.11</v>
      </c>
      <c r="F162" s="11">
        <v>33.979999999999997</v>
      </c>
      <c r="G162" s="11">
        <v>39.56</v>
      </c>
      <c r="H162" s="8">
        <v>2.5000000000000001E-2</v>
      </c>
      <c r="I162" s="8">
        <v>0.35</v>
      </c>
      <c r="J162" s="8">
        <v>0</v>
      </c>
      <c r="K162" s="8">
        <v>6.3E-2</v>
      </c>
      <c r="L162" s="8">
        <v>116.96</v>
      </c>
      <c r="M162" s="8">
        <v>86.23</v>
      </c>
      <c r="N162" s="8">
        <v>17.13</v>
      </c>
      <c r="O162" s="8">
        <v>0.68</v>
      </c>
    </row>
    <row r="163" spans="1:15" ht="16.5" thickBot="1" x14ac:dyDescent="0.3">
      <c r="A163" s="13">
        <v>366</v>
      </c>
      <c r="B163" s="10" t="s">
        <v>28</v>
      </c>
      <c r="C163" s="1">
        <v>30</v>
      </c>
      <c r="D163" s="11">
        <v>4.21</v>
      </c>
      <c r="E163" s="11">
        <v>4.1100000000000003</v>
      </c>
      <c r="F163" s="11">
        <v>0</v>
      </c>
      <c r="G163" s="11">
        <v>68.95</v>
      </c>
      <c r="H163" s="11"/>
      <c r="I163" s="11"/>
      <c r="J163" s="11"/>
      <c r="K163" s="11"/>
      <c r="L163" s="11"/>
      <c r="M163" s="11"/>
      <c r="N163" s="11"/>
      <c r="O163" s="11"/>
    </row>
    <row r="164" spans="1:15" ht="16.5" thickBot="1" x14ac:dyDescent="0.3">
      <c r="A164" s="13"/>
      <c r="B164" s="43" t="s">
        <v>105</v>
      </c>
      <c r="C164" s="49">
        <v>100</v>
      </c>
      <c r="D164" s="50">
        <v>5.21</v>
      </c>
      <c r="E164" s="50">
        <v>2.98</v>
      </c>
      <c r="F164" s="50">
        <v>21.6</v>
      </c>
      <c r="G164" s="50">
        <v>139.66999999999999</v>
      </c>
      <c r="H164" s="41"/>
      <c r="I164" s="11"/>
      <c r="J164" s="11"/>
      <c r="K164" s="11"/>
      <c r="L164" s="41"/>
      <c r="M164" s="11"/>
      <c r="N164" s="41"/>
      <c r="O164" s="11"/>
    </row>
    <row r="165" spans="1:15" ht="16.5" thickBot="1" x14ac:dyDescent="0.3">
      <c r="A165" s="13">
        <v>300</v>
      </c>
      <c r="B165" s="53" t="s">
        <v>52</v>
      </c>
      <c r="C165" s="54">
        <v>200</v>
      </c>
      <c r="D165" s="3">
        <v>0.12</v>
      </c>
      <c r="E165" s="3">
        <v>0</v>
      </c>
      <c r="F165" s="3">
        <v>12.04</v>
      </c>
      <c r="G165" s="3">
        <v>48.64</v>
      </c>
      <c r="H165" s="41">
        <v>0</v>
      </c>
      <c r="I165" s="40">
        <v>0.03</v>
      </c>
      <c r="J165" s="40">
        <v>0</v>
      </c>
      <c r="K165" s="11">
        <v>0</v>
      </c>
      <c r="L165" s="41">
        <v>10</v>
      </c>
      <c r="M165" s="40">
        <v>2.5</v>
      </c>
      <c r="N165" s="41">
        <v>1.3</v>
      </c>
      <c r="O165" s="39">
        <v>0.28000000000000003</v>
      </c>
    </row>
    <row r="166" spans="1:15" ht="16.5" thickBot="1" x14ac:dyDescent="0.3">
      <c r="A166" s="111" t="s">
        <v>30</v>
      </c>
      <c r="B166" s="113"/>
      <c r="C166" s="4">
        <f>C160+C161+C162+C163+C164+C165</f>
        <v>590</v>
      </c>
      <c r="D166" s="15">
        <f>D160+D161+D162+D163+D164+D165</f>
        <v>15.659999999999998</v>
      </c>
      <c r="E166" s="15">
        <f t="shared" ref="E166:G166" si="28">E160+E161+E162+E163+E164+E165</f>
        <v>15.600000000000001</v>
      </c>
      <c r="F166" s="15">
        <f t="shared" si="28"/>
        <v>79.22999999999999</v>
      </c>
      <c r="G166" s="15">
        <f t="shared" si="28"/>
        <v>591.82999999999993</v>
      </c>
      <c r="H166" s="15">
        <f t="shared" ref="H166:O166" si="29">H160+H161+H162+H163+H165</f>
        <v>0.215</v>
      </c>
      <c r="I166" s="15">
        <f t="shared" si="29"/>
        <v>1.5000000000000002</v>
      </c>
      <c r="J166" s="15">
        <f t="shared" si="29"/>
        <v>0.06</v>
      </c>
      <c r="K166" s="15">
        <f t="shared" si="29"/>
        <v>2.6030000000000002</v>
      </c>
      <c r="L166" s="15">
        <f t="shared" si="29"/>
        <v>160.68</v>
      </c>
      <c r="M166" s="15">
        <f t="shared" si="29"/>
        <v>284.31</v>
      </c>
      <c r="N166" s="15">
        <f t="shared" si="29"/>
        <v>57.339999999999989</v>
      </c>
      <c r="O166" s="15">
        <f t="shared" si="29"/>
        <v>3.2700000000000005</v>
      </c>
    </row>
    <row r="167" spans="1:15" ht="16.5" thickBot="1" x14ac:dyDescent="0.3">
      <c r="A167" s="111" t="s">
        <v>31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3"/>
    </row>
    <row r="168" spans="1:15" ht="16.5" thickBot="1" x14ac:dyDescent="0.3">
      <c r="A168" s="9"/>
      <c r="B168" s="10" t="s">
        <v>29</v>
      </c>
      <c r="C168" s="1">
        <v>50</v>
      </c>
      <c r="D168" s="8">
        <v>4.7</v>
      </c>
      <c r="E168" s="8">
        <v>1.2</v>
      </c>
      <c r="F168" s="8">
        <v>11.51</v>
      </c>
      <c r="G168" s="8">
        <v>229.01</v>
      </c>
      <c r="H168" s="11">
        <v>0.02</v>
      </c>
      <c r="I168" s="11">
        <v>1.67</v>
      </c>
      <c r="J168" s="11">
        <v>0</v>
      </c>
      <c r="K168" s="11">
        <v>4.04</v>
      </c>
      <c r="L168" s="11">
        <v>27.78</v>
      </c>
      <c r="M168" s="11">
        <v>31.98</v>
      </c>
      <c r="N168" s="11">
        <v>16.170000000000002</v>
      </c>
      <c r="O168" s="11">
        <v>1.02</v>
      </c>
    </row>
    <row r="169" spans="1:15" ht="32.25" thickBot="1" x14ac:dyDescent="0.3">
      <c r="A169" s="71">
        <v>66</v>
      </c>
      <c r="B169" s="60" t="s">
        <v>77</v>
      </c>
      <c r="C169" s="72">
        <v>200</v>
      </c>
      <c r="D169" s="7">
        <v>0.54</v>
      </c>
      <c r="E169" s="8">
        <v>1.61</v>
      </c>
      <c r="F169" s="8">
        <v>5.57</v>
      </c>
      <c r="G169" s="8">
        <v>105.7</v>
      </c>
      <c r="H169" s="8">
        <v>0.09</v>
      </c>
      <c r="I169" s="8">
        <v>14.84</v>
      </c>
      <c r="J169" s="8">
        <v>0</v>
      </c>
      <c r="K169" s="8">
        <v>2.08</v>
      </c>
      <c r="L169" s="8">
        <v>23.3</v>
      </c>
      <c r="M169" s="8">
        <v>58.64</v>
      </c>
      <c r="N169" s="8">
        <v>24.2</v>
      </c>
      <c r="O169" s="8">
        <v>0.89</v>
      </c>
    </row>
    <row r="170" spans="1:15" ht="16.5" thickBot="1" x14ac:dyDescent="0.3">
      <c r="A170" s="73">
        <v>241</v>
      </c>
      <c r="B170" s="53" t="s">
        <v>99</v>
      </c>
      <c r="C170" s="54">
        <v>200</v>
      </c>
      <c r="D170" s="39">
        <v>13.64</v>
      </c>
      <c r="E170" s="40">
        <v>16.899999999999999</v>
      </c>
      <c r="F170" s="11">
        <v>52.37</v>
      </c>
      <c r="G170" s="40">
        <v>157.01</v>
      </c>
      <c r="H170" s="11">
        <v>0.38</v>
      </c>
      <c r="I170" s="11">
        <v>3.07</v>
      </c>
      <c r="J170" s="11">
        <v>64.5</v>
      </c>
      <c r="K170" s="11">
        <v>2.75</v>
      </c>
      <c r="L170" s="11">
        <v>50.8</v>
      </c>
      <c r="M170" s="11">
        <v>370.43</v>
      </c>
      <c r="N170" s="11">
        <v>56.45</v>
      </c>
      <c r="O170" s="11">
        <v>1.23</v>
      </c>
    </row>
    <row r="171" spans="1:15" ht="32.25" thickBot="1" x14ac:dyDescent="0.3">
      <c r="A171" s="6">
        <v>205</v>
      </c>
      <c r="B171" s="7" t="s">
        <v>201</v>
      </c>
      <c r="C171" s="12">
        <v>100</v>
      </c>
      <c r="D171" s="8">
        <v>2.57</v>
      </c>
      <c r="E171" s="8">
        <v>1.01</v>
      </c>
      <c r="F171" s="8">
        <v>1.1000000000000001</v>
      </c>
      <c r="G171" s="8">
        <v>139.63</v>
      </c>
      <c r="H171" s="8"/>
      <c r="I171" s="8"/>
      <c r="J171" s="8"/>
      <c r="K171" s="8"/>
      <c r="L171" s="8"/>
      <c r="M171" s="8"/>
      <c r="N171" s="8"/>
      <c r="O171" s="8"/>
    </row>
    <row r="172" spans="1:15" ht="16.5" thickBot="1" x14ac:dyDescent="0.3">
      <c r="A172" s="6">
        <v>30</v>
      </c>
      <c r="B172" s="7" t="s">
        <v>78</v>
      </c>
      <c r="C172" s="12">
        <v>100</v>
      </c>
      <c r="D172" s="8">
        <v>1.41</v>
      </c>
      <c r="E172" s="8">
        <v>2.1</v>
      </c>
      <c r="F172" s="8">
        <v>0.56999999999999995</v>
      </c>
      <c r="G172" s="8">
        <v>74.180000000000007</v>
      </c>
      <c r="H172" s="8"/>
      <c r="I172" s="8"/>
      <c r="J172" s="8"/>
      <c r="K172" s="8"/>
      <c r="L172" s="8"/>
      <c r="M172" s="8"/>
      <c r="N172" s="8"/>
      <c r="O172" s="8"/>
    </row>
    <row r="173" spans="1:15" ht="16.5" thickBot="1" x14ac:dyDescent="0.3">
      <c r="A173" s="9">
        <v>283</v>
      </c>
      <c r="B173" s="10" t="s">
        <v>62</v>
      </c>
      <c r="C173" s="1">
        <v>200</v>
      </c>
      <c r="D173" s="11">
        <v>0.56000000000000005</v>
      </c>
      <c r="E173" s="11">
        <v>0</v>
      </c>
      <c r="F173" s="11">
        <v>27.89</v>
      </c>
      <c r="G173" s="11">
        <v>113.79</v>
      </c>
      <c r="H173" s="11">
        <v>0.11</v>
      </c>
      <c r="I173" s="11"/>
      <c r="J173" s="11"/>
      <c r="K173" s="11">
        <v>0.98</v>
      </c>
      <c r="L173" s="11">
        <v>17.25</v>
      </c>
      <c r="M173" s="11">
        <v>65.25</v>
      </c>
      <c r="N173" s="11">
        <v>24.75</v>
      </c>
      <c r="O173" s="11">
        <v>1.5</v>
      </c>
    </row>
    <row r="174" spans="1:15" ht="16.5" thickBot="1" x14ac:dyDescent="0.3">
      <c r="A174" s="111" t="s">
        <v>32</v>
      </c>
      <c r="B174" s="113"/>
      <c r="C174" s="4">
        <f>C168+C169+C170+C171+C172</f>
        <v>650</v>
      </c>
      <c r="D174" s="5">
        <f>D168+D169+D170+D171+D172+D173</f>
        <v>23.42</v>
      </c>
      <c r="E174" s="5">
        <f t="shared" ref="E174:G174" si="30">E168+E169+E170+E171+E172+E173</f>
        <v>22.82</v>
      </c>
      <c r="F174" s="5">
        <f t="shared" si="30"/>
        <v>99.009999999999977</v>
      </c>
      <c r="G174" s="5">
        <f t="shared" si="30"/>
        <v>819.31999999999994</v>
      </c>
      <c r="H174" s="5">
        <f t="shared" ref="H174:O174" si="31">H168+H169+H170+H171+H172</f>
        <v>0.49</v>
      </c>
      <c r="I174" s="5">
        <f t="shared" si="31"/>
        <v>19.579999999999998</v>
      </c>
      <c r="J174" s="5">
        <f t="shared" si="31"/>
        <v>64.5</v>
      </c>
      <c r="K174" s="5">
        <f t="shared" si="31"/>
        <v>8.870000000000001</v>
      </c>
      <c r="L174" s="5">
        <f t="shared" si="31"/>
        <v>101.88</v>
      </c>
      <c r="M174" s="5">
        <f t="shared" si="31"/>
        <v>461.05</v>
      </c>
      <c r="N174" s="5">
        <f t="shared" si="31"/>
        <v>96.820000000000007</v>
      </c>
      <c r="O174" s="5">
        <f t="shared" si="31"/>
        <v>3.14</v>
      </c>
    </row>
    <row r="175" spans="1:15" ht="16.5" customHeight="1" thickBot="1" x14ac:dyDescent="0.3">
      <c r="A175" s="106" t="s">
        <v>45</v>
      </c>
      <c r="B175" s="108"/>
      <c r="C175" s="16">
        <f>C166+C174</f>
        <v>1240</v>
      </c>
      <c r="D175" s="5">
        <f>D166+D174</f>
        <v>39.08</v>
      </c>
      <c r="E175" s="5">
        <f t="shared" ref="E175:O175" si="32">E166+E174</f>
        <v>38.42</v>
      </c>
      <c r="F175" s="5">
        <f t="shared" si="32"/>
        <v>178.23999999999995</v>
      </c>
      <c r="G175" s="5">
        <f t="shared" si="32"/>
        <v>1411.1499999999999</v>
      </c>
      <c r="H175" s="5">
        <f t="shared" si="32"/>
        <v>0.70499999999999996</v>
      </c>
      <c r="I175" s="5">
        <f t="shared" si="32"/>
        <v>21.08</v>
      </c>
      <c r="J175" s="5">
        <f t="shared" si="32"/>
        <v>64.56</v>
      </c>
      <c r="K175" s="5">
        <f t="shared" si="32"/>
        <v>11.473000000000001</v>
      </c>
      <c r="L175" s="5">
        <f t="shared" si="32"/>
        <v>262.56</v>
      </c>
      <c r="M175" s="5">
        <f t="shared" si="32"/>
        <v>745.36</v>
      </c>
      <c r="N175" s="5">
        <f t="shared" si="32"/>
        <v>154.16</v>
      </c>
      <c r="O175" s="5">
        <f t="shared" si="32"/>
        <v>6.41</v>
      </c>
    </row>
    <row r="176" spans="1:15" ht="16.5" customHeight="1" thickBot="1" x14ac:dyDescent="0.3">
      <c r="A176" s="104" t="s">
        <v>8</v>
      </c>
      <c r="B176" s="104" t="s">
        <v>9</v>
      </c>
      <c r="C176" s="104" t="s">
        <v>10</v>
      </c>
      <c r="D176" s="106" t="s">
        <v>11</v>
      </c>
      <c r="E176" s="107"/>
      <c r="F176" s="108"/>
      <c r="G176" s="104" t="s">
        <v>12</v>
      </c>
      <c r="H176" s="106" t="s">
        <v>13</v>
      </c>
      <c r="I176" s="107"/>
      <c r="J176" s="107"/>
      <c r="K176" s="108"/>
      <c r="L176" s="106" t="s">
        <v>14</v>
      </c>
      <c r="M176" s="107"/>
      <c r="N176" s="107"/>
      <c r="O176" s="108"/>
    </row>
    <row r="177" spans="1:15" ht="16.5" thickBot="1" x14ac:dyDescent="0.3">
      <c r="A177" s="105"/>
      <c r="B177" s="105"/>
      <c r="C177" s="105"/>
      <c r="D177" s="16" t="s">
        <v>15</v>
      </c>
      <c r="E177" s="16" t="s">
        <v>16</v>
      </c>
      <c r="F177" s="16" t="s">
        <v>17</v>
      </c>
      <c r="G177" s="105"/>
      <c r="H177" s="16" t="s">
        <v>18</v>
      </c>
      <c r="I177" s="16" t="s">
        <v>19</v>
      </c>
      <c r="J177" s="16" t="s">
        <v>20</v>
      </c>
      <c r="K177" s="16" t="s">
        <v>21</v>
      </c>
      <c r="L177" s="16" t="s">
        <v>22</v>
      </c>
      <c r="M177" s="16" t="s">
        <v>23</v>
      </c>
      <c r="N177" s="16" t="s">
        <v>24</v>
      </c>
      <c r="O177" s="16" t="s">
        <v>25</v>
      </c>
    </row>
    <row r="178" spans="1:15" ht="16.5" thickBot="1" x14ac:dyDescent="0.3">
      <c r="A178" s="109" t="s">
        <v>190</v>
      </c>
      <c r="B178" s="110"/>
      <c r="C178" s="17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</row>
    <row r="179" spans="1:15" ht="16.5" thickBot="1" x14ac:dyDescent="0.3">
      <c r="A179" s="111" t="s">
        <v>27</v>
      </c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3"/>
    </row>
    <row r="180" spans="1:15" ht="16.5" thickBot="1" x14ac:dyDescent="0.3">
      <c r="A180" s="20"/>
      <c r="B180" s="7" t="s">
        <v>29</v>
      </c>
      <c r="C180" s="1">
        <v>50</v>
      </c>
      <c r="D180" s="8">
        <v>4.7</v>
      </c>
      <c r="E180" s="8">
        <v>1.2</v>
      </c>
      <c r="F180" s="8">
        <v>11.51</v>
      </c>
      <c r="G180" s="8">
        <v>229.01</v>
      </c>
      <c r="H180" s="8">
        <v>0.06</v>
      </c>
      <c r="I180" s="8">
        <v>1.1200000000000001</v>
      </c>
      <c r="J180" s="8">
        <v>0.04</v>
      </c>
      <c r="K180" s="8">
        <v>2.14</v>
      </c>
      <c r="L180" s="8">
        <v>15.72</v>
      </c>
      <c r="M180" s="8">
        <v>91.87</v>
      </c>
      <c r="N180" s="8">
        <v>26.98</v>
      </c>
      <c r="O180" s="8">
        <v>1.04</v>
      </c>
    </row>
    <row r="181" spans="1:15" ht="16.5" thickBot="1" x14ac:dyDescent="0.3">
      <c r="A181" s="20"/>
      <c r="B181" s="7" t="s">
        <v>50</v>
      </c>
      <c r="C181" s="12">
        <v>20</v>
      </c>
      <c r="D181" s="8">
        <v>1.32</v>
      </c>
      <c r="E181" s="8">
        <v>0.24</v>
      </c>
      <c r="F181" s="8">
        <v>6.68</v>
      </c>
      <c r="G181" s="8">
        <v>34.799999999999997</v>
      </c>
      <c r="H181" s="8">
        <v>0</v>
      </c>
      <c r="I181" s="8">
        <v>0</v>
      </c>
      <c r="J181" s="8">
        <v>0</v>
      </c>
      <c r="K181" s="8">
        <v>0</v>
      </c>
      <c r="L181" s="8"/>
      <c r="M181" s="8"/>
      <c r="N181" s="8"/>
      <c r="O181" s="8"/>
    </row>
    <row r="182" spans="1:15" ht="16.5" thickBot="1" x14ac:dyDescent="0.3">
      <c r="A182" s="13">
        <v>365</v>
      </c>
      <c r="B182" s="10" t="s">
        <v>58</v>
      </c>
      <c r="C182" s="1">
        <v>10</v>
      </c>
      <c r="D182" s="11">
        <v>0.1</v>
      </c>
      <c r="E182" s="11">
        <v>7.2</v>
      </c>
      <c r="F182" s="11">
        <v>0.1</v>
      </c>
      <c r="G182" s="11">
        <v>66</v>
      </c>
      <c r="H182" s="11">
        <v>0.11</v>
      </c>
      <c r="I182" s="11"/>
      <c r="J182" s="11"/>
      <c r="K182" s="11">
        <v>0.98</v>
      </c>
      <c r="L182" s="11">
        <v>17.25</v>
      </c>
      <c r="M182" s="11">
        <v>65.25</v>
      </c>
      <c r="N182" s="11">
        <v>24.75</v>
      </c>
      <c r="O182" s="11">
        <v>1.5</v>
      </c>
    </row>
    <row r="183" spans="1:15" ht="16.5" thickBot="1" x14ac:dyDescent="0.3">
      <c r="A183" s="6">
        <v>52</v>
      </c>
      <c r="B183" s="7" t="s">
        <v>170</v>
      </c>
      <c r="C183" s="12">
        <v>200</v>
      </c>
      <c r="D183" s="8">
        <v>4.9400000000000004</v>
      </c>
      <c r="E183" s="8">
        <v>4.8899999999999997</v>
      </c>
      <c r="F183" s="8">
        <v>9.06</v>
      </c>
      <c r="G183" s="8">
        <v>48.31</v>
      </c>
      <c r="H183" s="8">
        <v>0.03</v>
      </c>
      <c r="I183" s="8">
        <v>10</v>
      </c>
      <c r="J183" s="8"/>
      <c r="K183" s="8">
        <v>0.2</v>
      </c>
      <c r="L183" s="8">
        <v>16</v>
      </c>
      <c r="M183" s="8">
        <v>11</v>
      </c>
      <c r="N183" s="8">
        <v>9</v>
      </c>
      <c r="O183" s="8">
        <v>2.2000000000000002</v>
      </c>
    </row>
    <row r="184" spans="1:15" ht="16.5" thickBot="1" x14ac:dyDescent="0.3">
      <c r="A184" s="6">
        <v>285</v>
      </c>
      <c r="B184" s="7" t="s">
        <v>171</v>
      </c>
      <c r="C184" s="12">
        <v>200</v>
      </c>
      <c r="D184" s="8">
        <v>2.85</v>
      </c>
      <c r="E184" s="8">
        <v>2.39</v>
      </c>
      <c r="F184" s="8">
        <v>25.65</v>
      </c>
      <c r="G184" s="8">
        <v>121.87</v>
      </c>
      <c r="H184" s="8"/>
      <c r="I184" s="8"/>
      <c r="J184" s="8"/>
      <c r="K184" s="8"/>
      <c r="L184" s="8"/>
      <c r="M184" s="8"/>
      <c r="N184" s="8"/>
      <c r="O184" s="8"/>
    </row>
    <row r="185" spans="1:15" ht="16.5" thickBot="1" x14ac:dyDescent="0.3">
      <c r="A185" s="2"/>
      <c r="B185" s="10" t="s">
        <v>79</v>
      </c>
      <c r="C185" s="1">
        <v>100</v>
      </c>
      <c r="D185" s="11">
        <v>0.6</v>
      </c>
      <c r="E185" s="11">
        <v>0</v>
      </c>
      <c r="F185" s="11">
        <v>6.95</v>
      </c>
      <c r="G185" s="11">
        <v>105</v>
      </c>
      <c r="H185" s="11">
        <v>0.01</v>
      </c>
      <c r="I185" s="11">
        <v>0.09</v>
      </c>
      <c r="J185" s="11">
        <v>0.03</v>
      </c>
      <c r="K185" s="11">
        <v>0.06</v>
      </c>
      <c r="L185" s="11">
        <v>105</v>
      </c>
      <c r="M185" s="11">
        <v>105</v>
      </c>
      <c r="N185" s="11">
        <v>4.95</v>
      </c>
      <c r="O185" s="11">
        <v>0.12</v>
      </c>
    </row>
    <row r="186" spans="1:15" ht="16.5" thickBot="1" x14ac:dyDescent="0.3">
      <c r="A186" s="119" t="s">
        <v>30</v>
      </c>
      <c r="B186" s="120"/>
      <c r="C186" s="4">
        <f>C180+C181+C182+C183+C184+C185</f>
        <v>580</v>
      </c>
      <c r="D186" s="22">
        <f>D180+D181+D182+D183+D184+D185</f>
        <v>14.51</v>
      </c>
      <c r="E186" s="22">
        <f t="shared" ref="E186:O186" si="33">E180+E181+E182+E183+E184+E185</f>
        <v>15.920000000000002</v>
      </c>
      <c r="F186" s="22">
        <f t="shared" si="33"/>
        <v>59.95</v>
      </c>
      <c r="G186" s="22">
        <f t="shared" si="33"/>
        <v>604.99</v>
      </c>
      <c r="H186" s="22">
        <f t="shared" si="33"/>
        <v>0.21</v>
      </c>
      <c r="I186" s="22">
        <f t="shared" si="33"/>
        <v>11.21</v>
      </c>
      <c r="J186" s="22">
        <f t="shared" si="33"/>
        <v>7.0000000000000007E-2</v>
      </c>
      <c r="K186" s="22">
        <f t="shared" si="33"/>
        <v>3.3800000000000003</v>
      </c>
      <c r="L186" s="22">
        <f t="shared" si="33"/>
        <v>153.97</v>
      </c>
      <c r="M186" s="22">
        <f t="shared" si="33"/>
        <v>273.12</v>
      </c>
      <c r="N186" s="22">
        <f t="shared" si="33"/>
        <v>65.680000000000007</v>
      </c>
      <c r="O186" s="22">
        <f t="shared" si="33"/>
        <v>4.8600000000000003</v>
      </c>
    </row>
    <row r="187" spans="1:15" ht="16.5" thickBot="1" x14ac:dyDescent="0.3">
      <c r="A187" s="119" t="s">
        <v>184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0"/>
    </row>
    <row r="188" spans="1:15" ht="16.5" thickBot="1" x14ac:dyDescent="0.3">
      <c r="A188" s="21"/>
      <c r="B188" s="10" t="s">
        <v>29</v>
      </c>
      <c r="C188" s="1">
        <v>50</v>
      </c>
      <c r="D188" s="8">
        <v>4.7</v>
      </c>
      <c r="E188" s="8">
        <v>1.2</v>
      </c>
      <c r="F188" s="8">
        <v>11.51</v>
      </c>
      <c r="G188" s="8">
        <v>229.01</v>
      </c>
      <c r="H188" s="11">
        <v>0.02</v>
      </c>
      <c r="I188" s="11">
        <v>1.67</v>
      </c>
      <c r="J188" s="11">
        <v>0</v>
      </c>
      <c r="K188" s="11">
        <v>4.04</v>
      </c>
      <c r="L188" s="11">
        <v>27.78</v>
      </c>
      <c r="M188" s="11">
        <v>31.98</v>
      </c>
      <c r="N188" s="11">
        <v>16.170000000000002</v>
      </c>
      <c r="O188" s="11">
        <v>1.02</v>
      </c>
    </row>
    <row r="189" spans="1:15" ht="16.5" thickBot="1" x14ac:dyDescent="0.3">
      <c r="A189" s="20"/>
      <c r="B189" s="7" t="s">
        <v>50</v>
      </c>
      <c r="C189" s="12">
        <v>28</v>
      </c>
      <c r="D189" s="7">
        <v>1.32</v>
      </c>
      <c r="E189" s="7">
        <v>0.24</v>
      </c>
      <c r="F189" s="7">
        <v>6.68</v>
      </c>
      <c r="G189" s="7">
        <v>34.799999999999997</v>
      </c>
      <c r="H189" s="7">
        <v>0.08</v>
      </c>
      <c r="I189" s="7">
        <v>4.25</v>
      </c>
      <c r="J189" s="7">
        <v>0.22</v>
      </c>
      <c r="K189" s="7">
        <v>0.32</v>
      </c>
      <c r="L189" s="7">
        <v>14.38</v>
      </c>
      <c r="M189" s="7">
        <v>51.92</v>
      </c>
      <c r="N189" s="7">
        <v>16.89</v>
      </c>
      <c r="O189" s="7">
        <v>0.72</v>
      </c>
    </row>
    <row r="190" spans="1:15" ht="16.5" thickBot="1" x14ac:dyDescent="0.3">
      <c r="A190" s="9">
        <v>48</v>
      </c>
      <c r="B190" s="10" t="s">
        <v>172</v>
      </c>
      <c r="C190" s="1">
        <v>200</v>
      </c>
      <c r="D190" s="11">
        <v>4.6100000000000003</v>
      </c>
      <c r="E190" s="11">
        <v>4.8499999999999996</v>
      </c>
      <c r="F190" s="11">
        <v>10.199999999999999</v>
      </c>
      <c r="G190" s="11">
        <v>140.08000000000001</v>
      </c>
      <c r="H190" s="11">
        <v>0.05</v>
      </c>
      <c r="I190" s="11">
        <v>10.53</v>
      </c>
      <c r="J190" s="11">
        <v>0.04</v>
      </c>
      <c r="K190" s="11">
        <v>0.26</v>
      </c>
      <c r="L190" s="11">
        <v>26.93</v>
      </c>
      <c r="M190" s="11">
        <v>50.03</v>
      </c>
      <c r="N190" s="11">
        <v>15.81</v>
      </c>
      <c r="O190" s="11">
        <v>0.57999999999999996</v>
      </c>
    </row>
    <row r="191" spans="1:15" ht="16.5" thickBot="1" x14ac:dyDescent="0.3">
      <c r="A191" s="6">
        <v>193</v>
      </c>
      <c r="B191" s="7" t="s">
        <v>173</v>
      </c>
      <c r="C191" s="12">
        <v>220</v>
      </c>
      <c r="D191" s="8">
        <v>10.56</v>
      </c>
      <c r="E191" s="8">
        <v>10.119999999999999</v>
      </c>
      <c r="F191" s="8">
        <v>25.15</v>
      </c>
      <c r="G191" s="8">
        <v>189.03</v>
      </c>
      <c r="H191" s="8"/>
      <c r="I191" s="8"/>
      <c r="J191" s="8"/>
      <c r="K191" s="8"/>
      <c r="L191" s="8"/>
      <c r="M191" s="8"/>
      <c r="N191" s="8"/>
      <c r="O191" s="8"/>
    </row>
    <row r="192" spans="1:15" ht="16.5" thickBot="1" x14ac:dyDescent="0.3">
      <c r="A192" s="6">
        <v>28</v>
      </c>
      <c r="B192" s="7" t="s">
        <v>174</v>
      </c>
      <c r="C192" s="12">
        <v>60</v>
      </c>
      <c r="D192" s="8">
        <v>0.84</v>
      </c>
      <c r="E192" s="8">
        <v>4.34</v>
      </c>
      <c r="F192" s="8">
        <v>5.46</v>
      </c>
      <c r="G192" s="8">
        <v>53.8</v>
      </c>
      <c r="H192" s="8"/>
      <c r="I192" s="8"/>
      <c r="J192" s="8"/>
      <c r="K192" s="8"/>
      <c r="L192" s="8"/>
      <c r="M192" s="8"/>
      <c r="N192" s="8"/>
      <c r="O192" s="8"/>
    </row>
    <row r="193" spans="1:15" ht="16.5" thickBot="1" x14ac:dyDescent="0.3">
      <c r="A193" s="9">
        <v>294</v>
      </c>
      <c r="B193" s="10" t="s">
        <v>139</v>
      </c>
      <c r="C193" s="1">
        <v>200</v>
      </c>
      <c r="D193" s="10">
        <v>0.15</v>
      </c>
      <c r="E193" s="11">
        <v>0</v>
      </c>
      <c r="F193" s="11">
        <v>38.71</v>
      </c>
      <c r="G193" s="11">
        <v>155.43</v>
      </c>
      <c r="H193" s="11">
        <v>0.11</v>
      </c>
      <c r="I193" s="11"/>
      <c r="J193" s="11"/>
      <c r="K193" s="11">
        <v>0.98</v>
      </c>
      <c r="L193" s="11">
        <v>17.25</v>
      </c>
      <c r="M193" s="11">
        <v>65.25</v>
      </c>
      <c r="N193" s="11">
        <v>24.75</v>
      </c>
      <c r="O193" s="11">
        <v>1.5</v>
      </c>
    </row>
    <row r="194" spans="1:15" ht="16.5" thickBot="1" x14ac:dyDescent="0.3">
      <c r="A194" s="111" t="s">
        <v>32</v>
      </c>
      <c r="B194" s="113"/>
      <c r="C194" s="4">
        <f>C188+C189+C190+C191+C192+C193</f>
        <v>758</v>
      </c>
      <c r="D194" s="4">
        <f>D188+D189+D190+D191+D192+D193</f>
        <v>22.18</v>
      </c>
      <c r="E194" s="4">
        <f t="shared" ref="E194:O194" si="34">E188+E189+E190+E191+E192+E193</f>
        <v>20.749999999999996</v>
      </c>
      <c r="F194" s="4">
        <f t="shared" si="34"/>
        <v>97.71</v>
      </c>
      <c r="G194" s="4">
        <f t="shared" si="34"/>
        <v>802.14999999999986</v>
      </c>
      <c r="H194" s="4">
        <f t="shared" si="34"/>
        <v>0.26</v>
      </c>
      <c r="I194" s="4">
        <f t="shared" si="34"/>
        <v>16.45</v>
      </c>
      <c r="J194" s="4">
        <f t="shared" si="34"/>
        <v>0.26</v>
      </c>
      <c r="K194" s="4">
        <f t="shared" si="34"/>
        <v>5.6</v>
      </c>
      <c r="L194" s="4">
        <f t="shared" si="34"/>
        <v>86.34</v>
      </c>
      <c r="M194" s="4">
        <f t="shared" si="34"/>
        <v>199.18</v>
      </c>
      <c r="N194" s="4">
        <f t="shared" si="34"/>
        <v>73.62</v>
      </c>
      <c r="O194" s="4">
        <f t="shared" si="34"/>
        <v>3.82</v>
      </c>
    </row>
    <row r="195" spans="1:15" ht="16.5" customHeight="1" thickBot="1" x14ac:dyDescent="0.3">
      <c r="A195" s="106" t="s">
        <v>191</v>
      </c>
      <c r="B195" s="108"/>
      <c r="C195" s="16">
        <f>C186+C194</f>
        <v>1338</v>
      </c>
      <c r="D195" s="5">
        <f>D186+D194</f>
        <v>36.69</v>
      </c>
      <c r="E195" s="5">
        <f t="shared" ref="E195:O195" si="35">E186+E194</f>
        <v>36.67</v>
      </c>
      <c r="F195" s="5">
        <f t="shared" si="35"/>
        <v>157.66</v>
      </c>
      <c r="G195" s="5">
        <f t="shared" si="35"/>
        <v>1407.1399999999999</v>
      </c>
      <c r="H195" s="5">
        <f t="shared" si="35"/>
        <v>0.47</v>
      </c>
      <c r="I195" s="5">
        <f t="shared" si="35"/>
        <v>27.66</v>
      </c>
      <c r="J195" s="5">
        <f t="shared" si="35"/>
        <v>0.33</v>
      </c>
      <c r="K195" s="5">
        <f t="shared" si="35"/>
        <v>8.98</v>
      </c>
      <c r="L195" s="5">
        <f t="shared" si="35"/>
        <v>240.31</v>
      </c>
      <c r="M195" s="5">
        <f t="shared" si="35"/>
        <v>472.3</v>
      </c>
      <c r="N195" s="5">
        <f t="shared" si="35"/>
        <v>139.30000000000001</v>
      </c>
      <c r="O195" s="5">
        <f t="shared" si="35"/>
        <v>8.68</v>
      </c>
    </row>
    <row r="196" spans="1:15" ht="16.5" customHeight="1" thickBot="1" x14ac:dyDescent="0.3">
      <c r="A196" s="104" t="s">
        <v>8</v>
      </c>
      <c r="B196" s="104" t="s">
        <v>9</v>
      </c>
      <c r="C196" s="104" t="s">
        <v>10</v>
      </c>
      <c r="D196" s="106" t="s">
        <v>11</v>
      </c>
      <c r="E196" s="107"/>
      <c r="F196" s="108"/>
      <c r="G196" s="104" t="s">
        <v>12</v>
      </c>
      <c r="H196" s="106" t="s">
        <v>13</v>
      </c>
      <c r="I196" s="107"/>
      <c r="J196" s="107"/>
      <c r="K196" s="108"/>
      <c r="L196" s="106" t="s">
        <v>14</v>
      </c>
      <c r="M196" s="107"/>
      <c r="N196" s="107"/>
      <c r="O196" s="108"/>
    </row>
    <row r="197" spans="1:15" ht="16.5" thickBot="1" x14ac:dyDescent="0.3">
      <c r="A197" s="105"/>
      <c r="B197" s="105"/>
      <c r="C197" s="105"/>
      <c r="D197" s="16" t="s">
        <v>15</v>
      </c>
      <c r="E197" s="16" t="s">
        <v>16</v>
      </c>
      <c r="F197" s="16" t="s">
        <v>17</v>
      </c>
      <c r="G197" s="105"/>
      <c r="H197" s="16" t="s">
        <v>18</v>
      </c>
      <c r="I197" s="16" t="s">
        <v>19</v>
      </c>
      <c r="J197" s="16" t="s">
        <v>20</v>
      </c>
      <c r="K197" s="16" t="s">
        <v>21</v>
      </c>
      <c r="L197" s="16" t="s">
        <v>22</v>
      </c>
      <c r="M197" s="16" t="s">
        <v>23</v>
      </c>
      <c r="N197" s="16" t="s">
        <v>24</v>
      </c>
      <c r="O197" s="16" t="s">
        <v>25</v>
      </c>
    </row>
    <row r="198" spans="1:15" ht="16.5" thickBot="1" x14ac:dyDescent="0.3">
      <c r="A198" s="109" t="s">
        <v>46</v>
      </c>
      <c r="B198" s="110"/>
      <c r="C198" s="17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</row>
    <row r="199" spans="1:15" ht="16.5" thickBot="1" x14ac:dyDescent="0.3">
      <c r="A199" s="111" t="s">
        <v>27</v>
      </c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3"/>
    </row>
    <row r="200" spans="1:15" ht="16.5" thickBot="1" x14ac:dyDescent="0.3">
      <c r="A200" s="6">
        <v>381</v>
      </c>
      <c r="B200" s="7" t="s">
        <v>177</v>
      </c>
      <c r="C200" s="1">
        <v>60</v>
      </c>
      <c r="D200" s="8">
        <v>1.32</v>
      </c>
      <c r="E200" s="8">
        <v>0.24</v>
      </c>
      <c r="F200" s="8">
        <v>6.68</v>
      </c>
      <c r="G200" s="8">
        <v>54.8</v>
      </c>
      <c r="H200" s="8">
        <v>0.16</v>
      </c>
      <c r="I200" s="8">
        <v>0</v>
      </c>
      <c r="J200" s="8">
        <v>0.02</v>
      </c>
      <c r="K200" s="8">
        <v>0.32</v>
      </c>
      <c r="L200" s="8">
        <v>10</v>
      </c>
      <c r="M200" s="8">
        <v>109.58</v>
      </c>
      <c r="N200" s="8">
        <v>65.569999999999993</v>
      </c>
      <c r="O200" s="8">
        <v>2.2000000000000002</v>
      </c>
    </row>
    <row r="201" spans="1:15" ht="16.5" thickBot="1" x14ac:dyDescent="0.3">
      <c r="A201" s="9"/>
      <c r="B201" s="7" t="s">
        <v>142</v>
      </c>
      <c r="C201" s="12">
        <v>100</v>
      </c>
      <c r="D201" s="3">
        <v>0.56000000000000005</v>
      </c>
      <c r="E201" s="3">
        <v>0</v>
      </c>
      <c r="F201" s="3">
        <v>8.5299999999999994</v>
      </c>
      <c r="G201" s="3">
        <v>78.33</v>
      </c>
      <c r="H201" s="11">
        <v>0.01</v>
      </c>
      <c r="I201" s="11">
        <v>0.09</v>
      </c>
      <c r="J201" s="11">
        <v>0.03</v>
      </c>
      <c r="K201" s="11">
        <v>0.06</v>
      </c>
      <c r="L201" s="11">
        <v>105</v>
      </c>
      <c r="M201" s="11">
        <v>105</v>
      </c>
      <c r="N201" s="11">
        <v>4.95</v>
      </c>
      <c r="O201" s="11">
        <v>0.12</v>
      </c>
    </row>
    <row r="202" spans="1:15" ht="16.5" thickBot="1" x14ac:dyDescent="0.3">
      <c r="A202" s="6">
        <v>102</v>
      </c>
      <c r="B202" s="7" t="s">
        <v>176</v>
      </c>
      <c r="C202" s="12">
        <v>150</v>
      </c>
      <c r="D202" s="8">
        <v>5.93</v>
      </c>
      <c r="E202" s="8">
        <v>4.4800000000000004</v>
      </c>
      <c r="F202" s="8">
        <v>25.67</v>
      </c>
      <c r="G202" s="8">
        <v>240.9</v>
      </c>
      <c r="H202" s="8">
        <v>0</v>
      </c>
      <c r="I202" s="8">
        <v>0</v>
      </c>
      <c r="J202" s="8">
        <v>0</v>
      </c>
      <c r="K202" s="8">
        <v>0</v>
      </c>
      <c r="L202" s="8">
        <v>4.1399999999999997</v>
      </c>
      <c r="M202" s="8">
        <v>2.4</v>
      </c>
      <c r="N202" s="8">
        <v>1.8</v>
      </c>
      <c r="O202" s="8">
        <v>0.3</v>
      </c>
    </row>
    <row r="203" spans="1:15" ht="16.5" thickBot="1" x14ac:dyDescent="0.3">
      <c r="A203" s="6">
        <v>295</v>
      </c>
      <c r="B203" s="7" t="s">
        <v>132</v>
      </c>
      <c r="C203" s="12">
        <v>200</v>
      </c>
      <c r="D203" s="8">
        <v>4.7300000000000004</v>
      </c>
      <c r="E203" s="8">
        <v>2.09</v>
      </c>
      <c r="F203" s="8">
        <v>11.88</v>
      </c>
      <c r="G203" s="8">
        <v>148.44</v>
      </c>
      <c r="H203" s="11">
        <v>0.11</v>
      </c>
      <c r="I203" s="11"/>
      <c r="J203" s="11"/>
      <c r="K203" s="11">
        <v>0.98</v>
      </c>
      <c r="L203" s="11">
        <v>17.25</v>
      </c>
      <c r="M203" s="11">
        <v>65.25</v>
      </c>
      <c r="N203" s="11">
        <v>24.75</v>
      </c>
      <c r="O203" s="11">
        <v>1.5</v>
      </c>
    </row>
    <row r="204" spans="1:15" ht="16.5" thickBot="1" x14ac:dyDescent="0.3">
      <c r="A204" s="20"/>
      <c r="B204" s="60" t="s">
        <v>106</v>
      </c>
      <c r="C204" s="71">
        <v>30</v>
      </c>
      <c r="D204" s="8">
        <v>2.0099999999999998</v>
      </c>
      <c r="E204" s="8">
        <v>9.02</v>
      </c>
      <c r="F204" s="8">
        <v>7.21</v>
      </c>
      <c r="G204" s="8">
        <v>69.31</v>
      </c>
      <c r="H204" s="8"/>
      <c r="I204" s="8"/>
      <c r="J204" s="8"/>
      <c r="K204" s="8"/>
      <c r="L204" s="8"/>
      <c r="M204" s="8"/>
      <c r="N204" s="8"/>
      <c r="O204" s="8"/>
    </row>
    <row r="205" spans="1:15" ht="16.5" thickBot="1" x14ac:dyDescent="0.3">
      <c r="A205" s="111" t="s">
        <v>30</v>
      </c>
      <c r="B205" s="113"/>
      <c r="C205" s="4">
        <f>C200+C201+C202+C203+C204</f>
        <v>540</v>
      </c>
      <c r="D205" s="15">
        <f>D200+D201+D202+D203+D204</f>
        <v>14.549999999999999</v>
      </c>
      <c r="E205" s="15">
        <f t="shared" ref="E205:O205" si="36">E200+E201+E202+E203+E204</f>
        <v>15.83</v>
      </c>
      <c r="F205" s="15">
        <f t="shared" si="36"/>
        <v>59.970000000000006</v>
      </c>
      <c r="G205" s="15">
        <f t="shared" si="36"/>
        <v>591.78</v>
      </c>
      <c r="H205" s="15">
        <f t="shared" si="36"/>
        <v>0.28000000000000003</v>
      </c>
      <c r="I205" s="15">
        <f t="shared" si="36"/>
        <v>0.09</v>
      </c>
      <c r="J205" s="15">
        <f t="shared" si="36"/>
        <v>0.05</v>
      </c>
      <c r="K205" s="15">
        <f t="shared" si="36"/>
        <v>1.3599999999999999</v>
      </c>
      <c r="L205" s="15">
        <f t="shared" si="36"/>
        <v>136.38999999999999</v>
      </c>
      <c r="M205" s="15">
        <f t="shared" si="36"/>
        <v>282.23</v>
      </c>
      <c r="N205" s="15">
        <f t="shared" si="36"/>
        <v>97.07</v>
      </c>
      <c r="O205" s="15">
        <f t="shared" si="36"/>
        <v>4.12</v>
      </c>
    </row>
    <row r="206" spans="1:15" ht="16.5" thickBot="1" x14ac:dyDescent="0.3">
      <c r="A206" s="111" t="s">
        <v>31</v>
      </c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3"/>
    </row>
    <row r="207" spans="1:15" ht="16.5" thickBot="1" x14ac:dyDescent="0.3">
      <c r="A207" s="21"/>
      <c r="B207" s="10" t="s">
        <v>29</v>
      </c>
      <c r="C207" s="1">
        <v>50</v>
      </c>
      <c r="D207" s="8">
        <v>4.7</v>
      </c>
      <c r="E207" s="8">
        <v>1.2</v>
      </c>
      <c r="F207" s="8">
        <v>11.51</v>
      </c>
      <c r="G207" s="8">
        <v>229.01</v>
      </c>
      <c r="H207" s="11">
        <v>0.01</v>
      </c>
      <c r="I207" s="11">
        <v>1.1100000000000001</v>
      </c>
      <c r="J207" s="11">
        <v>0</v>
      </c>
      <c r="K207" s="11">
        <v>2.69</v>
      </c>
      <c r="L207" s="11">
        <v>18.52</v>
      </c>
      <c r="M207" s="11">
        <v>21.32</v>
      </c>
      <c r="N207" s="11">
        <v>10.78</v>
      </c>
      <c r="O207" s="11">
        <v>0.68</v>
      </c>
    </row>
    <row r="208" spans="1:15" ht="16.5" thickBot="1" x14ac:dyDescent="0.3">
      <c r="A208" s="6">
        <v>67</v>
      </c>
      <c r="B208" s="7" t="s">
        <v>34</v>
      </c>
      <c r="C208" s="12">
        <v>200</v>
      </c>
      <c r="D208" s="7">
        <v>1.94</v>
      </c>
      <c r="E208" s="8">
        <v>4.1900000000000004</v>
      </c>
      <c r="F208" s="8">
        <v>10.35</v>
      </c>
      <c r="G208" s="8">
        <v>116.95</v>
      </c>
      <c r="H208" s="8">
        <v>0.24</v>
      </c>
      <c r="I208" s="8">
        <v>9.18</v>
      </c>
      <c r="J208" s="8">
        <v>0.28000000000000003</v>
      </c>
      <c r="K208" s="8">
        <v>1.6</v>
      </c>
      <c r="L208" s="8">
        <v>23.41</v>
      </c>
      <c r="M208" s="8">
        <v>146.34</v>
      </c>
      <c r="N208" s="8">
        <v>35.36</v>
      </c>
      <c r="O208" s="8">
        <v>1.79</v>
      </c>
    </row>
    <row r="209" spans="1:15" ht="16.5" thickBot="1" x14ac:dyDescent="0.3">
      <c r="A209" s="9">
        <v>181</v>
      </c>
      <c r="B209" s="10" t="s">
        <v>178</v>
      </c>
      <c r="C209" s="1">
        <v>250</v>
      </c>
      <c r="D209" s="11">
        <v>13.28</v>
      </c>
      <c r="E209" s="11">
        <v>10.93</v>
      </c>
      <c r="F209" s="11">
        <v>25.15</v>
      </c>
      <c r="G209" s="11">
        <v>212.96</v>
      </c>
      <c r="H209" s="11">
        <v>0.28000000000000003</v>
      </c>
      <c r="I209" s="11">
        <v>6.67</v>
      </c>
      <c r="J209" s="11">
        <v>8.34</v>
      </c>
      <c r="K209" s="11">
        <v>1.03</v>
      </c>
      <c r="L209" s="11">
        <v>47.06</v>
      </c>
      <c r="M209" s="11">
        <v>299.61</v>
      </c>
      <c r="N209" s="11">
        <v>19.59</v>
      </c>
      <c r="O209" s="11">
        <v>6.05</v>
      </c>
    </row>
    <row r="210" spans="1:15" ht="16.5" thickBot="1" x14ac:dyDescent="0.3">
      <c r="A210" s="6">
        <v>9</v>
      </c>
      <c r="B210" s="7" t="s">
        <v>179</v>
      </c>
      <c r="C210" s="12">
        <v>60</v>
      </c>
      <c r="D210" s="8">
        <v>0.08</v>
      </c>
      <c r="E210" s="8">
        <v>5.08</v>
      </c>
      <c r="F210" s="8">
        <v>16.309999999999999</v>
      </c>
      <c r="G210" s="8">
        <v>136.80000000000001</v>
      </c>
      <c r="H210" s="8">
        <v>0.02</v>
      </c>
      <c r="I210" s="8">
        <v>0</v>
      </c>
      <c r="J210" s="8">
        <v>0.01</v>
      </c>
      <c r="K210" s="8">
        <v>0.14000000000000001</v>
      </c>
      <c r="L210" s="8">
        <v>2.75</v>
      </c>
      <c r="M210" s="8">
        <v>37.46</v>
      </c>
      <c r="N210" s="8">
        <v>12.17</v>
      </c>
      <c r="O210" s="8">
        <v>0.25</v>
      </c>
    </row>
    <row r="211" spans="1:15" ht="16.5" thickBot="1" x14ac:dyDescent="0.3">
      <c r="A211" s="9">
        <v>283</v>
      </c>
      <c r="B211" s="10" t="s">
        <v>62</v>
      </c>
      <c r="C211" s="1">
        <v>200</v>
      </c>
      <c r="D211" s="11">
        <v>0.56000000000000005</v>
      </c>
      <c r="E211" s="11">
        <v>0</v>
      </c>
      <c r="F211" s="11">
        <v>16.73</v>
      </c>
      <c r="G211" s="11">
        <v>68.27</v>
      </c>
      <c r="H211" s="8">
        <v>0.02</v>
      </c>
      <c r="I211" s="8">
        <v>7.8</v>
      </c>
      <c r="J211" s="8">
        <v>0</v>
      </c>
      <c r="K211" s="8">
        <v>0.11</v>
      </c>
      <c r="L211" s="8">
        <v>11.4</v>
      </c>
      <c r="M211" s="8">
        <v>7.04</v>
      </c>
      <c r="N211" s="8">
        <v>5.34</v>
      </c>
      <c r="O211" s="8">
        <v>1.2</v>
      </c>
    </row>
    <row r="212" spans="1:15" ht="16.5" thickBot="1" x14ac:dyDescent="0.3">
      <c r="A212" s="111" t="s">
        <v>32</v>
      </c>
      <c r="B212" s="113"/>
      <c r="C212" s="4">
        <f>C207+C208+C209+C210+C211</f>
        <v>760</v>
      </c>
      <c r="D212" s="5">
        <f>D207+D208+D209+D210+D211</f>
        <v>20.56</v>
      </c>
      <c r="E212" s="5">
        <f t="shared" ref="E212:O212" si="37">E207+E208+E209+E210+E211</f>
        <v>21.4</v>
      </c>
      <c r="F212" s="5">
        <f t="shared" si="37"/>
        <v>80.05</v>
      </c>
      <c r="G212" s="5">
        <f t="shared" si="37"/>
        <v>763.99</v>
      </c>
      <c r="H212" s="5">
        <f t="shared" si="37"/>
        <v>0.57000000000000006</v>
      </c>
      <c r="I212" s="5">
        <f t="shared" si="37"/>
        <v>24.76</v>
      </c>
      <c r="J212" s="5">
        <f t="shared" si="37"/>
        <v>8.629999999999999</v>
      </c>
      <c r="K212" s="5">
        <f t="shared" si="37"/>
        <v>5.57</v>
      </c>
      <c r="L212" s="5">
        <f t="shared" si="37"/>
        <v>103.14000000000001</v>
      </c>
      <c r="M212" s="5">
        <f t="shared" si="37"/>
        <v>511.77</v>
      </c>
      <c r="N212" s="5">
        <f t="shared" si="37"/>
        <v>83.240000000000009</v>
      </c>
      <c r="O212" s="5">
        <f t="shared" si="37"/>
        <v>9.9699999999999989</v>
      </c>
    </row>
    <row r="213" spans="1:15" ht="16.5" customHeight="1" thickBot="1" x14ac:dyDescent="0.3">
      <c r="A213" s="106" t="s">
        <v>129</v>
      </c>
      <c r="B213" s="108"/>
      <c r="C213" s="16">
        <f>C205+C212</f>
        <v>1300</v>
      </c>
      <c r="D213" s="5">
        <f>D205+D212</f>
        <v>35.11</v>
      </c>
      <c r="E213" s="5">
        <f t="shared" ref="E213:O213" si="38">E205+E212</f>
        <v>37.229999999999997</v>
      </c>
      <c r="F213" s="5">
        <f t="shared" si="38"/>
        <v>140.02000000000001</v>
      </c>
      <c r="G213" s="5">
        <f t="shared" si="38"/>
        <v>1355.77</v>
      </c>
      <c r="H213" s="5">
        <f t="shared" si="38"/>
        <v>0.85000000000000009</v>
      </c>
      <c r="I213" s="5">
        <f t="shared" si="38"/>
        <v>24.85</v>
      </c>
      <c r="J213" s="5">
        <f t="shared" si="38"/>
        <v>8.68</v>
      </c>
      <c r="K213" s="5">
        <f t="shared" si="38"/>
        <v>6.93</v>
      </c>
      <c r="L213" s="5">
        <f t="shared" si="38"/>
        <v>239.53</v>
      </c>
      <c r="M213" s="5">
        <f t="shared" si="38"/>
        <v>794</v>
      </c>
      <c r="N213" s="5">
        <f t="shared" si="38"/>
        <v>180.31</v>
      </c>
      <c r="O213" s="5">
        <f t="shared" si="38"/>
        <v>14.09</v>
      </c>
    </row>
    <row r="214" spans="1:15" ht="16.5" customHeight="1" thickBot="1" x14ac:dyDescent="0.3">
      <c r="A214" s="117" t="s">
        <v>47</v>
      </c>
      <c r="B214" s="118"/>
      <c r="C214" s="16">
        <f>C213+C195+C175+C155+C136+C114+C95+C73+C52+C30</f>
        <v>12487</v>
      </c>
      <c r="D214" s="75">
        <f>D213+D195+D175+D155+D136+D114+D95+D73+D52+D30</f>
        <v>376.14</v>
      </c>
      <c r="E214" s="75">
        <f t="shared" ref="E214:O214" si="39">E213+E195+E175+E155+E136+E114+E95+E73+E52+E30</f>
        <v>391.84</v>
      </c>
      <c r="F214" s="75">
        <f t="shared" si="39"/>
        <v>1516.11</v>
      </c>
      <c r="G214" s="75">
        <f t="shared" si="39"/>
        <v>14091.88</v>
      </c>
      <c r="H214" s="75">
        <f t="shared" si="39"/>
        <v>7.4329999999999998</v>
      </c>
      <c r="I214" s="75">
        <f t="shared" si="39"/>
        <v>313.27999999999997</v>
      </c>
      <c r="J214" s="75">
        <f t="shared" si="39"/>
        <v>640.93200000000002</v>
      </c>
      <c r="K214" s="75">
        <f t="shared" si="39"/>
        <v>81.922500000000014</v>
      </c>
      <c r="L214" s="75">
        <f t="shared" si="39"/>
        <v>4613.1100000000006</v>
      </c>
      <c r="M214" s="75">
        <f t="shared" si="39"/>
        <v>8758.0240000000013</v>
      </c>
      <c r="N214" s="75">
        <f t="shared" si="39"/>
        <v>2109.0300000000002</v>
      </c>
      <c r="O214" s="75">
        <f t="shared" si="39"/>
        <v>109.02600000000001</v>
      </c>
    </row>
  </sheetData>
  <mergeCells count="126">
    <mergeCell ref="A206:O206"/>
    <mergeCell ref="A212:B212"/>
    <mergeCell ref="A213:B213"/>
    <mergeCell ref="A214:B214"/>
    <mergeCell ref="G196:G197"/>
    <mergeCell ref="H196:K196"/>
    <mergeCell ref="L196:O196"/>
    <mergeCell ref="A198:B198"/>
    <mergeCell ref="A199:O199"/>
    <mergeCell ref="A205:B205"/>
    <mergeCell ref="A194:B194"/>
    <mergeCell ref="A195:B195"/>
    <mergeCell ref="A196:A197"/>
    <mergeCell ref="B196:B197"/>
    <mergeCell ref="C196:C197"/>
    <mergeCell ref="D196:F196"/>
    <mergeCell ref="H176:K176"/>
    <mergeCell ref="L176:O176"/>
    <mergeCell ref="A178:B178"/>
    <mergeCell ref="A179:O179"/>
    <mergeCell ref="A186:B186"/>
    <mergeCell ref="A187:O187"/>
    <mergeCell ref="A175:B175"/>
    <mergeCell ref="A176:A177"/>
    <mergeCell ref="B176:B177"/>
    <mergeCell ref="C176:C177"/>
    <mergeCell ref="D176:F176"/>
    <mergeCell ref="G176:G177"/>
    <mergeCell ref="L156:O156"/>
    <mergeCell ref="A158:B158"/>
    <mergeCell ref="A159:O159"/>
    <mergeCell ref="A166:B166"/>
    <mergeCell ref="A167:O167"/>
    <mergeCell ref="A174:B174"/>
    <mergeCell ref="A156:A157"/>
    <mergeCell ref="B156:B157"/>
    <mergeCell ref="C156:C157"/>
    <mergeCell ref="D156:F156"/>
    <mergeCell ref="G156:G157"/>
    <mergeCell ref="H156:K156"/>
    <mergeCell ref="L137:O137"/>
    <mergeCell ref="A139:B139"/>
    <mergeCell ref="A140:O140"/>
    <mergeCell ref="A147:B147"/>
    <mergeCell ref="A154:B154"/>
    <mergeCell ref="A155:B155"/>
    <mergeCell ref="A137:A138"/>
    <mergeCell ref="B137:B138"/>
    <mergeCell ref="C137:C138"/>
    <mergeCell ref="D137:F137"/>
    <mergeCell ref="G137:G138"/>
    <mergeCell ref="H137:K137"/>
    <mergeCell ref="A117:B117"/>
    <mergeCell ref="A118:O118"/>
    <mergeCell ref="A126:B126"/>
    <mergeCell ref="C127:O127"/>
    <mergeCell ref="A135:B135"/>
    <mergeCell ref="A136:B136"/>
    <mergeCell ref="A106:O106"/>
    <mergeCell ref="A113:B113"/>
    <mergeCell ref="A114:B114"/>
    <mergeCell ref="A115:A116"/>
    <mergeCell ref="B115:B116"/>
    <mergeCell ref="C115:C116"/>
    <mergeCell ref="D115:F115"/>
    <mergeCell ref="G115:G116"/>
    <mergeCell ref="H115:K115"/>
    <mergeCell ref="L115:O115"/>
    <mergeCell ref="G96:G97"/>
    <mergeCell ref="H96:K96"/>
    <mergeCell ref="L96:O96"/>
    <mergeCell ref="A98:B98"/>
    <mergeCell ref="A99:O99"/>
    <mergeCell ref="A105:B105"/>
    <mergeCell ref="A94:B94"/>
    <mergeCell ref="A95:B95"/>
    <mergeCell ref="A96:A97"/>
    <mergeCell ref="B96:B97"/>
    <mergeCell ref="C96:C97"/>
    <mergeCell ref="D96:F96"/>
    <mergeCell ref="H74:K74"/>
    <mergeCell ref="L74:O74"/>
    <mergeCell ref="A76:B76"/>
    <mergeCell ref="A77:O77"/>
    <mergeCell ref="A85:B85"/>
    <mergeCell ref="A86:O86"/>
    <mergeCell ref="A73:B73"/>
    <mergeCell ref="A74:A75"/>
    <mergeCell ref="B74:B75"/>
    <mergeCell ref="C74:C75"/>
    <mergeCell ref="D74:F74"/>
    <mergeCell ref="G74:G75"/>
    <mergeCell ref="L53:O53"/>
    <mergeCell ref="A55:B55"/>
    <mergeCell ref="A56:O56"/>
    <mergeCell ref="A63:B63"/>
    <mergeCell ref="A64:O64"/>
    <mergeCell ref="A72:B72"/>
    <mergeCell ref="A33:B33"/>
    <mergeCell ref="A34:O34"/>
    <mergeCell ref="A43:O43"/>
    <mergeCell ref="A52:B52"/>
    <mergeCell ref="A53:A54"/>
    <mergeCell ref="B53:B54"/>
    <mergeCell ref="C53:C54"/>
    <mergeCell ref="D53:F53"/>
    <mergeCell ref="G53:G54"/>
    <mergeCell ref="H53:K53"/>
    <mergeCell ref="A12:B12"/>
    <mergeCell ref="A13:O13"/>
    <mergeCell ref="A31:A32"/>
    <mergeCell ref="B31:B32"/>
    <mergeCell ref="C31:C32"/>
    <mergeCell ref="D31:F31"/>
    <mergeCell ref="G31:G32"/>
    <mergeCell ref="H31:K31"/>
    <mergeCell ref="L31:O31"/>
    <mergeCell ref="A6:M6"/>
    <mergeCell ref="B9:C9"/>
    <mergeCell ref="A10:A11"/>
    <mergeCell ref="B10:B11"/>
    <mergeCell ref="C10:C11"/>
    <mergeCell ref="D10:F10"/>
    <mergeCell ref="G10:G11"/>
    <mergeCell ref="H10:K10"/>
    <mergeCell ref="L10:O10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workbookViewId="0">
      <selection activeCell="A10" sqref="A10:O214"/>
    </sheetView>
  </sheetViews>
  <sheetFormatPr defaultRowHeight="15" x14ac:dyDescent="0.25"/>
  <cols>
    <col min="2" max="2" width="45.42578125" customWidth="1"/>
  </cols>
  <sheetData>
    <row r="1" spans="1:15" x14ac:dyDescent="0.25">
      <c r="A1" s="81" t="s">
        <v>192</v>
      </c>
      <c r="B1" s="82"/>
      <c r="C1" s="82" t="s">
        <v>0</v>
      </c>
      <c r="J1" s="83"/>
      <c r="K1" s="83" t="s">
        <v>0</v>
      </c>
      <c r="L1" s="23"/>
      <c r="M1" s="23"/>
      <c r="N1" s="23"/>
      <c r="O1" s="23"/>
    </row>
    <row r="2" spans="1:15" x14ac:dyDescent="0.25">
      <c r="A2" s="81" t="s">
        <v>193</v>
      </c>
      <c r="B2" s="82"/>
      <c r="C2" s="81"/>
      <c r="J2" s="83"/>
      <c r="K2" s="84" t="s">
        <v>48</v>
      </c>
      <c r="L2" s="23"/>
      <c r="M2" s="23"/>
      <c r="N2" s="23"/>
      <c r="O2" s="23"/>
    </row>
    <row r="3" spans="1:15" x14ac:dyDescent="0.25">
      <c r="A3" s="81" t="s">
        <v>1</v>
      </c>
      <c r="B3" s="82"/>
      <c r="C3" s="81"/>
      <c r="J3" s="83"/>
      <c r="K3" s="84" t="s">
        <v>1</v>
      </c>
      <c r="L3" s="23"/>
      <c r="M3" s="23"/>
      <c r="N3" s="23"/>
      <c r="O3" s="23"/>
    </row>
    <row r="4" spans="1:15" x14ac:dyDescent="0.25">
      <c r="A4" s="81" t="s">
        <v>194</v>
      </c>
      <c r="B4" s="82"/>
      <c r="C4" s="81"/>
      <c r="J4" s="83"/>
      <c r="K4" s="84" t="s">
        <v>49</v>
      </c>
      <c r="L4" s="23"/>
      <c r="M4" s="23"/>
      <c r="N4" s="23"/>
      <c r="O4" s="23"/>
    </row>
    <row r="5" spans="1:15" x14ac:dyDescent="0.25">
      <c r="A5" s="81" t="s">
        <v>196</v>
      </c>
      <c r="B5" s="82"/>
      <c r="C5" s="81"/>
      <c r="J5" s="83"/>
      <c r="K5" s="84" t="s">
        <v>196</v>
      </c>
      <c r="L5" s="23"/>
      <c r="M5" s="23"/>
      <c r="N5" s="23"/>
      <c r="O5" s="23"/>
    </row>
    <row r="6" spans="1:15" ht="31.5" customHeight="1" x14ac:dyDescent="0.25">
      <c r="A6" s="102" t="s">
        <v>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23"/>
      <c r="O6" s="23"/>
    </row>
    <row r="7" spans="1:15" ht="15.75" x14ac:dyDescent="0.25">
      <c r="A7" s="64" t="s">
        <v>3</v>
      </c>
      <c r="B7" s="64" t="s">
        <v>181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23"/>
      <c r="O7" s="23"/>
    </row>
    <row r="8" spans="1:15" ht="15.75" x14ac:dyDescent="0.25">
      <c r="A8" s="64" t="s">
        <v>4</v>
      </c>
      <c r="B8" s="64" t="s">
        <v>5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23"/>
      <c r="O8" s="23"/>
    </row>
    <row r="9" spans="1:15" ht="16.5" thickBot="1" x14ac:dyDescent="0.3">
      <c r="A9" s="64" t="s">
        <v>6</v>
      </c>
      <c r="B9" s="103" t="s">
        <v>7</v>
      </c>
      <c r="C9" s="103"/>
      <c r="D9" s="66"/>
      <c r="E9" s="66"/>
      <c r="F9" s="66"/>
      <c r="G9" s="66"/>
      <c r="H9" s="66"/>
      <c r="I9" s="66"/>
      <c r="J9" s="66"/>
      <c r="K9" s="66"/>
      <c r="L9" s="66"/>
      <c r="M9" s="66"/>
      <c r="N9" s="23"/>
      <c r="O9" s="23"/>
    </row>
    <row r="10" spans="1:15" ht="62.25" customHeight="1" thickBot="1" x14ac:dyDescent="0.3">
      <c r="A10" s="104" t="s">
        <v>8</v>
      </c>
      <c r="B10" s="104" t="s">
        <v>9</v>
      </c>
      <c r="C10" s="104" t="s">
        <v>10</v>
      </c>
      <c r="D10" s="106" t="s">
        <v>11</v>
      </c>
      <c r="E10" s="107"/>
      <c r="F10" s="108"/>
      <c r="G10" s="104" t="s">
        <v>12</v>
      </c>
      <c r="H10" s="106" t="s">
        <v>13</v>
      </c>
      <c r="I10" s="107"/>
      <c r="J10" s="107"/>
      <c r="K10" s="108"/>
      <c r="L10" s="106" t="s">
        <v>14</v>
      </c>
      <c r="M10" s="107"/>
      <c r="N10" s="107"/>
      <c r="O10" s="108"/>
    </row>
    <row r="11" spans="1:15" ht="16.5" thickBot="1" x14ac:dyDescent="0.3">
      <c r="A11" s="105"/>
      <c r="B11" s="105"/>
      <c r="C11" s="105"/>
      <c r="D11" s="16" t="s">
        <v>15</v>
      </c>
      <c r="E11" s="16" t="s">
        <v>16</v>
      </c>
      <c r="F11" s="16" t="s">
        <v>17</v>
      </c>
      <c r="G11" s="105"/>
      <c r="H11" s="16" t="s">
        <v>18</v>
      </c>
      <c r="I11" s="16" t="s">
        <v>19</v>
      </c>
      <c r="J11" s="16" t="s">
        <v>20</v>
      </c>
      <c r="K11" s="16" t="s">
        <v>21</v>
      </c>
      <c r="L11" s="16" t="s">
        <v>22</v>
      </c>
      <c r="M11" s="16" t="s">
        <v>23</v>
      </c>
      <c r="N11" s="16" t="s">
        <v>24</v>
      </c>
      <c r="O11" s="16" t="s">
        <v>25</v>
      </c>
    </row>
    <row r="12" spans="1:15" ht="16.5" thickBot="1" x14ac:dyDescent="0.3">
      <c r="A12" s="109" t="s">
        <v>26</v>
      </c>
      <c r="B12" s="11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6.5" thickBot="1" x14ac:dyDescent="0.3">
      <c r="A13" s="111" t="s">
        <v>27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5" ht="16.5" customHeight="1" thickBot="1" x14ac:dyDescent="0.3">
      <c r="A14" s="6"/>
      <c r="B14" s="7" t="s">
        <v>29</v>
      </c>
      <c r="C14" s="1">
        <v>50</v>
      </c>
      <c r="D14" s="8">
        <v>4.7</v>
      </c>
      <c r="E14" s="8">
        <v>1.2</v>
      </c>
      <c r="F14" s="8">
        <v>11.51</v>
      </c>
      <c r="G14" s="8">
        <v>229.01</v>
      </c>
      <c r="H14" s="8">
        <v>0.09</v>
      </c>
      <c r="I14" s="8">
        <v>0.91</v>
      </c>
      <c r="J14" s="8">
        <v>0.04</v>
      </c>
      <c r="K14" s="8">
        <v>0.72</v>
      </c>
      <c r="L14" s="8">
        <v>94.23</v>
      </c>
      <c r="M14" s="8">
        <v>102.24</v>
      </c>
      <c r="N14" s="8">
        <v>17.82</v>
      </c>
      <c r="O14" s="8">
        <v>0.54</v>
      </c>
    </row>
    <row r="15" spans="1:15" ht="16.5" customHeight="1" thickBot="1" x14ac:dyDescent="0.3">
      <c r="A15" s="9"/>
      <c r="B15" s="10" t="s">
        <v>50</v>
      </c>
      <c r="C15" s="1">
        <v>20</v>
      </c>
      <c r="D15" s="11">
        <v>1.32</v>
      </c>
      <c r="E15" s="11">
        <v>0.24</v>
      </c>
      <c r="F15" s="11">
        <v>6.68</v>
      </c>
      <c r="G15" s="11">
        <v>34.799999999999997</v>
      </c>
      <c r="H15" s="11">
        <v>0.01</v>
      </c>
      <c r="I15" s="11">
        <v>0.12</v>
      </c>
      <c r="J15" s="11">
        <v>34.5</v>
      </c>
      <c r="K15" s="11">
        <v>0.08</v>
      </c>
      <c r="L15" s="11">
        <v>150</v>
      </c>
      <c r="M15" s="11">
        <v>96</v>
      </c>
      <c r="N15" s="11">
        <v>6.75</v>
      </c>
      <c r="O15" s="11">
        <v>0.15</v>
      </c>
    </row>
    <row r="16" spans="1:15" ht="16.5" customHeight="1" thickBot="1" x14ac:dyDescent="0.3">
      <c r="A16" s="6">
        <v>114</v>
      </c>
      <c r="B16" s="7" t="s">
        <v>51</v>
      </c>
      <c r="C16" s="12">
        <v>200</v>
      </c>
      <c r="D16" s="8">
        <v>4.99</v>
      </c>
      <c r="E16" s="8">
        <v>6.45</v>
      </c>
      <c r="F16" s="8">
        <v>28.82</v>
      </c>
      <c r="G16" s="8">
        <v>225</v>
      </c>
      <c r="H16" s="8">
        <v>0</v>
      </c>
      <c r="I16" s="8">
        <v>0</v>
      </c>
      <c r="J16" s="8">
        <v>0</v>
      </c>
      <c r="K16" s="8">
        <v>0</v>
      </c>
      <c r="L16" s="8">
        <v>4.5999999999999996</v>
      </c>
      <c r="M16" s="8">
        <v>2.67</v>
      </c>
      <c r="N16" s="8">
        <v>2</v>
      </c>
      <c r="O16" s="8">
        <v>0.33</v>
      </c>
    </row>
    <row r="17" spans="1:15" ht="16.5" customHeight="1" thickBot="1" x14ac:dyDescent="0.3">
      <c r="A17" s="6">
        <v>366</v>
      </c>
      <c r="B17" s="7" t="s">
        <v>28</v>
      </c>
      <c r="C17" s="12">
        <v>40</v>
      </c>
      <c r="D17" s="11">
        <v>5.62</v>
      </c>
      <c r="E17" s="11">
        <v>6.27</v>
      </c>
      <c r="F17" s="11">
        <v>0</v>
      </c>
      <c r="G17" s="11">
        <v>121.3</v>
      </c>
      <c r="H17" s="11">
        <v>0.11</v>
      </c>
      <c r="I17" s="11"/>
      <c r="J17" s="11"/>
      <c r="K17" s="11">
        <v>0.98</v>
      </c>
      <c r="L17" s="11">
        <v>17.25</v>
      </c>
      <c r="M17" s="11">
        <v>65.25</v>
      </c>
      <c r="N17" s="11">
        <v>24.75</v>
      </c>
      <c r="O17" s="11">
        <v>1.5</v>
      </c>
    </row>
    <row r="18" spans="1:15" ht="16.5" customHeight="1" thickBot="1" x14ac:dyDescent="0.3">
      <c r="A18" s="13">
        <v>300</v>
      </c>
      <c r="B18" s="3" t="s">
        <v>52</v>
      </c>
      <c r="C18" s="14">
        <v>200</v>
      </c>
      <c r="D18" s="3">
        <v>0.12</v>
      </c>
      <c r="E18" s="3">
        <v>0</v>
      </c>
      <c r="F18" s="3">
        <v>12.04</v>
      </c>
      <c r="G18" s="3">
        <v>48.64</v>
      </c>
      <c r="H18" s="3">
        <v>0</v>
      </c>
      <c r="I18" s="3">
        <v>0</v>
      </c>
      <c r="J18" s="3">
        <v>0</v>
      </c>
      <c r="K18" s="3">
        <v>0</v>
      </c>
      <c r="L18" s="3">
        <v>12.5</v>
      </c>
      <c r="M18" s="3">
        <v>6</v>
      </c>
      <c r="N18" s="3">
        <v>3</v>
      </c>
      <c r="O18" s="3">
        <v>0.7</v>
      </c>
    </row>
    <row r="19" spans="1:15" ht="16.5" customHeight="1" thickBot="1" x14ac:dyDescent="0.3">
      <c r="A19" s="36">
        <v>330</v>
      </c>
      <c r="B19" s="37" t="s">
        <v>109</v>
      </c>
      <c r="C19" s="38">
        <v>60</v>
      </c>
      <c r="D19" s="39">
        <v>0.94</v>
      </c>
      <c r="E19" s="40">
        <v>2.19</v>
      </c>
      <c r="F19" s="11">
        <v>14.83</v>
      </c>
      <c r="G19" s="40">
        <v>82.51</v>
      </c>
      <c r="H19" s="3"/>
      <c r="I19" s="3"/>
      <c r="J19" s="3"/>
      <c r="K19" s="3"/>
      <c r="L19" s="3"/>
      <c r="M19" s="3"/>
      <c r="N19" s="3"/>
      <c r="O19" s="3"/>
    </row>
    <row r="20" spans="1:15" ht="16.5" thickBot="1" x14ac:dyDescent="0.3">
      <c r="A20" s="88" t="s">
        <v>30</v>
      </c>
      <c r="B20" s="90"/>
      <c r="C20" s="4">
        <f>C14+C15+C16+C17+C18+C19</f>
        <v>570</v>
      </c>
      <c r="D20" s="15">
        <f>D14+D15+D16+D17+D18+D19</f>
        <v>17.690000000000005</v>
      </c>
      <c r="E20" s="15">
        <f t="shared" ref="E20:O20" si="0">E14+E15+E16+E17+E18+E19</f>
        <v>16.350000000000001</v>
      </c>
      <c r="F20" s="15">
        <f t="shared" si="0"/>
        <v>73.88</v>
      </c>
      <c r="G20" s="15">
        <f t="shared" si="0"/>
        <v>741.26</v>
      </c>
      <c r="H20" s="15">
        <f t="shared" si="0"/>
        <v>0.21</v>
      </c>
      <c r="I20" s="15">
        <f t="shared" si="0"/>
        <v>1.03</v>
      </c>
      <c r="J20" s="15">
        <f t="shared" si="0"/>
        <v>34.54</v>
      </c>
      <c r="K20" s="15">
        <f t="shared" si="0"/>
        <v>1.7799999999999998</v>
      </c>
      <c r="L20" s="15">
        <f t="shared" si="0"/>
        <v>278.58000000000004</v>
      </c>
      <c r="M20" s="15">
        <f t="shared" si="0"/>
        <v>272.15999999999997</v>
      </c>
      <c r="N20" s="15">
        <f t="shared" si="0"/>
        <v>54.32</v>
      </c>
      <c r="O20" s="15">
        <f t="shared" si="0"/>
        <v>3.2199999999999998</v>
      </c>
    </row>
    <row r="21" spans="1:15" ht="16.5" thickBot="1" x14ac:dyDescent="0.3">
      <c r="A21" s="88" t="s">
        <v>187</v>
      </c>
      <c r="B21" s="25"/>
      <c r="C21" s="25"/>
      <c r="D21" s="89"/>
      <c r="E21" s="89"/>
      <c r="F21" s="112" t="s">
        <v>188</v>
      </c>
      <c r="G21" s="112"/>
      <c r="H21" s="112"/>
      <c r="I21" s="112"/>
      <c r="J21" s="112"/>
      <c r="K21" s="89"/>
      <c r="L21" s="89"/>
      <c r="M21" s="89"/>
      <c r="N21" s="89"/>
      <c r="O21" s="90"/>
    </row>
    <row r="22" spans="1:15" ht="16.5" customHeight="1" thickBot="1" x14ac:dyDescent="0.3">
      <c r="A22" s="9"/>
      <c r="B22" s="10" t="s">
        <v>29</v>
      </c>
      <c r="C22" s="1">
        <v>50</v>
      </c>
      <c r="D22" s="8">
        <v>4.7</v>
      </c>
      <c r="E22" s="8">
        <v>1.2</v>
      </c>
      <c r="F22" s="8">
        <v>11.51</v>
      </c>
      <c r="G22" s="8">
        <v>229.01</v>
      </c>
      <c r="H22" s="8">
        <v>0.09</v>
      </c>
      <c r="I22" s="8">
        <v>0.91</v>
      </c>
      <c r="J22" s="8">
        <v>0.04</v>
      </c>
      <c r="K22" s="8">
        <v>0.72</v>
      </c>
      <c r="L22" s="8">
        <v>94.23</v>
      </c>
      <c r="M22" s="8">
        <v>102.24</v>
      </c>
      <c r="N22" s="8">
        <v>17.82</v>
      </c>
      <c r="O22" s="8">
        <v>0.54</v>
      </c>
    </row>
    <row r="23" spans="1:15" ht="16.5" customHeight="1" thickBot="1" x14ac:dyDescent="0.3">
      <c r="A23" s="6"/>
      <c r="B23" s="7" t="s">
        <v>50</v>
      </c>
      <c r="C23" s="1">
        <v>20</v>
      </c>
      <c r="D23" s="11">
        <v>1.32</v>
      </c>
      <c r="E23" s="11">
        <v>0.24</v>
      </c>
      <c r="F23" s="11">
        <v>6.68</v>
      </c>
      <c r="G23" s="11">
        <v>34.799999999999997</v>
      </c>
      <c r="H23" s="11">
        <v>0.01</v>
      </c>
      <c r="I23" s="11">
        <v>0.12</v>
      </c>
      <c r="J23" s="11">
        <v>34.5</v>
      </c>
      <c r="K23" s="11">
        <v>0.08</v>
      </c>
      <c r="L23" s="11">
        <v>150</v>
      </c>
      <c r="M23" s="11">
        <v>96</v>
      </c>
      <c r="N23" s="11">
        <v>6.75</v>
      </c>
      <c r="O23" s="11">
        <v>0.15</v>
      </c>
    </row>
    <row r="24" spans="1:15" ht="16.5" thickBot="1" x14ac:dyDescent="0.3">
      <c r="A24" s="21"/>
      <c r="B24" s="10" t="s">
        <v>55</v>
      </c>
      <c r="C24" s="1">
        <v>250</v>
      </c>
      <c r="D24" s="11">
        <v>10.55</v>
      </c>
      <c r="E24" s="11">
        <v>3.84</v>
      </c>
      <c r="F24" s="11">
        <v>10.050000000000001</v>
      </c>
      <c r="G24" s="11">
        <v>214.13</v>
      </c>
      <c r="H24" s="11">
        <v>0.16</v>
      </c>
      <c r="I24" s="11">
        <v>0</v>
      </c>
      <c r="J24" s="11">
        <v>2.5000000000000001E-2</v>
      </c>
      <c r="K24" s="11">
        <v>0.5</v>
      </c>
      <c r="L24" s="11">
        <v>22.5</v>
      </c>
      <c r="M24" s="11">
        <v>129.63999999999999</v>
      </c>
      <c r="N24" s="11">
        <v>14.91</v>
      </c>
      <c r="O24" s="11">
        <v>1.59</v>
      </c>
    </row>
    <row r="25" spans="1:15" ht="16.5" customHeight="1" thickBot="1" x14ac:dyDescent="0.3">
      <c r="A25" s="6">
        <v>212</v>
      </c>
      <c r="B25" s="7" t="s">
        <v>53</v>
      </c>
      <c r="C25" s="12">
        <v>100</v>
      </c>
      <c r="D25" s="8">
        <v>5.27</v>
      </c>
      <c r="E25" s="8">
        <v>6.13</v>
      </c>
      <c r="F25" s="8">
        <v>9.91</v>
      </c>
      <c r="G25" s="8">
        <v>224.69</v>
      </c>
      <c r="H25" s="8">
        <v>0.09</v>
      </c>
      <c r="I25" s="8">
        <v>0</v>
      </c>
      <c r="J25" s="8">
        <v>12</v>
      </c>
      <c r="K25" s="8">
        <v>0.83</v>
      </c>
      <c r="L25" s="8">
        <v>11.89</v>
      </c>
      <c r="M25" s="8">
        <v>47.24</v>
      </c>
      <c r="N25" s="8">
        <v>8.5500000000000007</v>
      </c>
      <c r="O25" s="8">
        <v>0.86</v>
      </c>
    </row>
    <row r="26" spans="1:15" ht="16.5" customHeight="1" thickBot="1" x14ac:dyDescent="0.3">
      <c r="A26" s="6"/>
      <c r="B26" s="37" t="s">
        <v>164</v>
      </c>
      <c r="C26" s="38">
        <v>150</v>
      </c>
      <c r="D26" s="39">
        <v>1.93</v>
      </c>
      <c r="E26" s="40">
        <v>8.2100000000000009</v>
      </c>
      <c r="F26" s="11">
        <v>17.21</v>
      </c>
      <c r="G26" s="40">
        <v>173.92</v>
      </c>
      <c r="H26" s="8">
        <v>0</v>
      </c>
      <c r="I26" s="8">
        <v>3.36</v>
      </c>
      <c r="J26" s="8">
        <v>0</v>
      </c>
      <c r="K26" s="8">
        <v>1.2E-2</v>
      </c>
      <c r="L26" s="8">
        <v>7.2</v>
      </c>
      <c r="M26" s="8">
        <v>4.2480000000000002</v>
      </c>
      <c r="N26" s="8">
        <v>2.81</v>
      </c>
      <c r="O26" s="8">
        <v>0.34799999999999998</v>
      </c>
    </row>
    <row r="27" spans="1:15" ht="16.5" customHeight="1" thickBot="1" x14ac:dyDescent="0.3">
      <c r="A27" s="6"/>
      <c r="B27" s="10" t="s">
        <v>56</v>
      </c>
      <c r="C27" s="1">
        <v>60</v>
      </c>
      <c r="D27" s="11">
        <v>1.1200000000000001</v>
      </c>
      <c r="E27" s="11">
        <v>2.17</v>
      </c>
      <c r="F27" s="11">
        <v>4.83</v>
      </c>
      <c r="G27" s="11">
        <v>73.412000000000006</v>
      </c>
      <c r="H27" s="8"/>
      <c r="I27" s="8"/>
      <c r="J27" s="8"/>
      <c r="K27" s="8"/>
      <c r="L27" s="8"/>
      <c r="M27" s="8"/>
      <c r="N27" s="8"/>
      <c r="O27" s="8"/>
    </row>
    <row r="28" spans="1:15" ht="16.5" customHeight="1" thickBot="1" x14ac:dyDescent="0.3">
      <c r="A28" s="9">
        <v>278</v>
      </c>
      <c r="B28" s="10" t="s">
        <v>57</v>
      </c>
      <c r="C28" s="1">
        <v>200</v>
      </c>
      <c r="D28" s="11">
        <v>0.1</v>
      </c>
      <c r="E28" s="11">
        <v>0.04</v>
      </c>
      <c r="F28" s="11">
        <v>19.52</v>
      </c>
      <c r="G28" s="11">
        <v>85.87</v>
      </c>
      <c r="H28" s="11">
        <v>0.11</v>
      </c>
      <c r="I28" s="11"/>
      <c r="J28" s="11"/>
      <c r="K28" s="11">
        <v>0.98</v>
      </c>
      <c r="L28" s="11">
        <v>17.25</v>
      </c>
      <c r="M28" s="11">
        <v>65.25</v>
      </c>
      <c r="N28" s="11">
        <v>24.75</v>
      </c>
      <c r="O28" s="11">
        <v>1.5</v>
      </c>
    </row>
    <row r="29" spans="1:15" ht="16.5" thickBot="1" x14ac:dyDescent="0.3">
      <c r="A29" s="88" t="s">
        <v>32</v>
      </c>
      <c r="B29" s="90"/>
      <c r="C29" s="4">
        <f>C22+C23+C24+C25+C26+C27+C28</f>
        <v>830</v>
      </c>
      <c r="D29" s="5">
        <f>D22+D23+D24+D25+D26+D27+D28</f>
        <v>24.990000000000002</v>
      </c>
      <c r="E29" s="5">
        <f t="shared" ref="E29:G29" si="1">E22+E23+E24+E25+E26+E27+E28</f>
        <v>21.83</v>
      </c>
      <c r="F29" s="5">
        <f t="shared" si="1"/>
        <v>79.709999999999994</v>
      </c>
      <c r="G29" s="5">
        <f t="shared" si="1"/>
        <v>1035.8319999999999</v>
      </c>
      <c r="H29" s="5">
        <f t="shared" ref="H29:O29" si="2">H22+H23+H24+H25+H26+H28</f>
        <v>0.45999999999999996</v>
      </c>
      <c r="I29" s="5">
        <f t="shared" si="2"/>
        <v>4.3899999999999997</v>
      </c>
      <c r="J29" s="5">
        <f t="shared" si="2"/>
        <v>46.564999999999998</v>
      </c>
      <c r="K29" s="5">
        <f t="shared" si="2"/>
        <v>3.1219999999999999</v>
      </c>
      <c r="L29" s="5">
        <f t="shared" si="2"/>
        <v>303.07</v>
      </c>
      <c r="M29" s="5">
        <f t="shared" si="2"/>
        <v>444.61799999999999</v>
      </c>
      <c r="N29" s="5">
        <f t="shared" si="2"/>
        <v>75.59</v>
      </c>
      <c r="O29" s="5">
        <f t="shared" si="2"/>
        <v>4.9879999999999995</v>
      </c>
    </row>
    <row r="30" spans="1:15" ht="17.25" customHeight="1" thickBot="1" x14ac:dyDescent="0.3">
      <c r="A30" s="29"/>
      <c r="B30" s="92" t="s">
        <v>131</v>
      </c>
      <c r="C30" s="86">
        <f>C20+C29</f>
        <v>1400</v>
      </c>
      <c r="D30" s="32">
        <f>D20+D29</f>
        <v>42.680000000000007</v>
      </c>
      <c r="E30" s="32">
        <f t="shared" ref="E30:O30" si="3">E20+E29</f>
        <v>38.18</v>
      </c>
      <c r="F30" s="32">
        <f t="shared" si="3"/>
        <v>153.58999999999997</v>
      </c>
      <c r="G30" s="32">
        <f t="shared" si="3"/>
        <v>1777.0919999999999</v>
      </c>
      <c r="H30" s="32">
        <f t="shared" si="3"/>
        <v>0.66999999999999993</v>
      </c>
      <c r="I30" s="32">
        <f t="shared" si="3"/>
        <v>5.42</v>
      </c>
      <c r="J30" s="32">
        <f t="shared" si="3"/>
        <v>81.10499999999999</v>
      </c>
      <c r="K30" s="32">
        <f t="shared" si="3"/>
        <v>4.9019999999999992</v>
      </c>
      <c r="L30" s="32">
        <f t="shared" si="3"/>
        <v>581.65000000000009</v>
      </c>
      <c r="M30" s="32">
        <f t="shared" si="3"/>
        <v>716.77800000000002</v>
      </c>
      <c r="N30" s="32">
        <f t="shared" si="3"/>
        <v>129.91</v>
      </c>
      <c r="O30" s="32">
        <f t="shared" si="3"/>
        <v>8.2079999999999984</v>
      </c>
    </row>
    <row r="31" spans="1:15" ht="16.5" customHeight="1" thickBot="1" x14ac:dyDescent="0.3">
      <c r="A31" s="104" t="s">
        <v>8</v>
      </c>
      <c r="B31" s="104" t="s">
        <v>9</v>
      </c>
      <c r="C31" s="114" t="s">
        <v>10</v>
      </c>
      <c r="D31" s="106" t="s">
        <v>11</v>
      </c>
      <c r="E31" s="107"/>
      <c r="F31" s="108"/>
      <c r="G31" s="104" t="s">
        <v>12</v>
      </c>
      <c r="H31" s="106" t="s">
        <v>13</v>
      </c>
      <c r="I31" s="107"/>
      <c r="J31" s="107"/>
      <c r="K31" s="108"/>
      <c r="L31" s="106" t="s">
        <v>14</v>
      </c>
      <c r="M31" s="107"/>
      <c r="N31" s="107"/>
      <c r="O31" s="108"/>
    </row>
    <row r="32" spans="1:15" ht="16.5" thickBot="1" x14ac:dyDescent="0.3">
      <c r="A32" s="105"/>
      <c r="B32" s="105"/>
      <c r="C32" s="105"/>
      <c r="D32" s="16" t="s">
        <v>15</v>
      </c>
      <c r="E32" s="16" t="s">
        <v>16</v>
      </c>
      <c r="F32" s="16" t="s">
        <v>17</v>
      </c>
      <c r="G32" s="105"/>
      <c r="H32" s="16" t="s">
        <v>18</v>
      </c>
      <c r="I32" s="16" t="s">
        <v>19</v>
      </c>
      <c r="J32" s="16" t="s">
        <v>20</v>
      </c>
      <c r="K32" s="16" t="s">
        <v>21</v>
      </c>
      <c r="L32" s="16" t="s">
        <v>22</v>
      </c>
      <c r="M32" s="16" t="s">
        <v>23</v>
      </c>
      <c r="N32" s="16" t="s">
        <v>24</v>
      </c>
      <c r="O32" s="16" t="s">
        <v>25</v>
      </c>
    </row>
    <row r="33" spans="1:15" ht="16.5" thickBot="1" x14ac:dyDescent="0.3">
      <c r="A33" s="109" t="s">
        <v>33</v>
      </c>
      <c r="B33" s="110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ht="16.5" thickBot="1" x14ac:dyDescent="0.3">
      <c r="A34" s="111" t="s">
        <v>27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3"/>
    </row>
    <row r="35" spans="1:15" ht="16.5" customHeight="1" thickBot="1" x14ac:dyDescent="0.3">
      <c r="A35" s="6"/>
      <c r="B35" s="7" t="s">
        <v>29</v>
      </c>
      <c r="C35" s="1">
        <v>50</v>
      </c>
      <c r="D35" s="8">
        <v>4.7</v>
      </c>
      <c r="E35" s="8">
        <v>1.2</v>
      </c>
      <c r="F35" s="8">
        <v>11.51</v>
      </c>
      <c r="G35" s="8">
        <v>229.01</v>
      </c>
      <c r="H35" s="8">
        <v>0.2</v>
      </c>
      <c r="I35" s="8">
        <v>23.18</v>
      </c>
      <c r="J35" s="8">
        <v>236.5</v>
      </c>
      <c r="K35" s="8">
        <v>0.68</v>
      </c>
      <c r="L35" s="8">
        <v>93.84</v>
      </c>
      <c r="M35" s="8">
        <v>248.23</v>
      </c>
      <c r="N35" s="8">
        <v>40.17</v>
      </c>
      <c r="O35" s="8">
        <v>3.06</v>
      </c>
    </row>
    <row r="36" spans="1:15" ht="16.5" thickBot="1" x14ac:dyDescent="0.3">
      <c r="A36" s="9">
        <v>365</v>
      </c>
      <c r="B36" s="10" t="s">
        <v>58</v>
      </c>
      <c r="C36" s="1">
        <v>10</v>
      </c>
      <c r="D36" s="11">
        <v>0.1</v>
      </c>
      <c r="E36" s="11">
        <v>7.2</v>
      </c>
      <c r="F36" s="11">
        <v>0.1</v>
      </c>
      <c r="G36" s="11">
        <v>66</v>
      </c>
      <c r="H36" s="11">
        <v>0.04</v>
      </c>
      <c r="I36" s="11">
        <v>4</v>
      </c>
      <c r="J36" s="11">
        <v>0</v>
      </c>
      <c r="K36" s="11">
        <v>0.08</v>
      </c>
      <c r="L36" s="11">
        <v>8</v>
      </c>
      <c r="M36" s="11">
        <v>24.8</v>
      </c>
      <c r="N36" s="11">
        <v>8.4</v>
      </c>
      <c r="O36" s="11">
        <v>0.28000000000000003</v>
      </c>
    </row>
    <row r="37" spans="1:15" ht="16.5" thickBot="1" x14ac:dyDescent="0.3">
      <c r="A37" s="6">
        <v>141</v>
      </c>
      <c r="B37" s="7" t="s">
        <v>60</v>
      </c>
      <c r="C37" s="12">
        <v>240</v>
      </c>
      <c r="D37" s="8">
        <v>10.210000000000001</v>
      </c>
      <c r="E37" s="8">
        <v>5.37</v>
      </c>
      <c r="F37" s="8">
        <v>29.1</v>
      </c>
      <c r="G37" s="8">
        <v>197.23</v>
      </c>
      <c r="H37" s="8">
        <v>2.5000000000000001E-2</v>
      </c>
      <c r="I37" s="8">
        <v>0.35</v>
      </c>
      <c r="J37" s="8">
        <v>0</v>
      </c>
      <c r="K37" s="8">
        <v>0.06</v>
      </c>
      <c r="L37" s="8">
        <v>116.96</v>
      </c>
      <c r="M37" s="8">
        <v>86.23</v>
      </c>
      <c r="N37" s="8">
        <v>17.13</v>
      </c>
      <c r="O37" s="8">
        <v>0.28999999999999998</v>
      </c>
    </row>
    <row r="38" spans="1:15" ht="16.5" thickBot="1" x14ac:dyDescent="0.3">
      <c r="A38" s="13">
        <v>271</v>
      </c>
      <c r="B38" s="10" t="s">
        <v>135</v>
      </c>
      <c r="C38" s="1">
        <v>200</v>
      </c>
      <c r="D38" s="11">
        <v>3.78</v>
      </c>
      <c r="E38" s="11">
        <v>3.91</v>
      </c>
      <c r="F38" s="11">
        <v>26.04</v>
      </c>
      <c r="G38" s="11">
        <v>154.15</v>
      </c>
      <c r="H38" s="11">
        <v>0.11</v>
      </c>
      <c r="I38" s="11">
        <v>0</v>
      </c>
      <c r="J38" s="11">
        <v>0</v>
      </c>
      <c r="K38" s="11">
        <v>0.98</v>
      </c>
      <c r="L38" s="11">
        <v>17.25</v>
      </c>
      <c r="M38" s="11">
        <v>65.25</v>
      </c>
      <c r="N38" s="11">
        <v>24.75</v>
      </c>
      <c r="O38" s="11">
        <v>1.5</v>
      </c>
    </row>
    <row r="39" spans="1:15" ht="16.5" thickBot="1" x14ac:dyDescent="0.3">
      <c r="A39" s="6"/>
      <c r="B39" s="7" t="s">
        <v>166</v>
      </c>
      <c r="C39" s="12">
        <v>50</v>
      </c>
      <c r="D39" s="8">
        <v>1.05</v>
      </c>
      <c r="E39" s="8">
        <v>2.2000000000000002</v>
      </c>
      <c r="F39" s="8">
        <v>8.35</v>
      </c>
      <c r="G39" s="8">
        <v>89.21</v>
      </c>
      <c r="H39" s="8"/>
      <c r="I39" s="8"/>
      <c r="J39" s="8"/>
      <c r="K39" s="8"/>
      <c r="L39" s="8"/>
      <c r="M39" s="8"/>
      <c r="N39" s="8"/>
      <c r="O39" s="8"/>
    </row>
    <row r="40" spans="1:15" ht="15.75" thickBot="1" x14ac:dyDescent="0.3">
      <c r="A40" s="13"/>
      <c r="B40" s="3"/>
      <c r="C40" s="14"/>
      <c r="D40" s="3"/>
      <c r="E40" s="3"/>
      <c r="F40" s="3"/>
      <c r="G40" s="3"/>
      <c r="H40" s="3"/>
      <c r="I40" s="3">
        <v>1.2</v>
      </c>
      <c r="J40" s="3">
        <v>20</v>
      </c>
      <c r="K40" s="3"/>
      <c r="L40" s="3">
        <v>248</v>
      </c>
      <c r="M40" s="3">
        <v>190</v>
      </c>
      <c r="N40" s="3">
        <v>30</v>
      </c>
      <c r="O40" s="3">
        <v>0.2</v>
      </c>
    </row>
    <row r="41" spans="1:15" ht="16.5" thickBot="1" x14ac:dyDescent="0.3">
      <c r="A41" s="88" t="s">
        <v>30</v>
      </c>
      <c r="B41" s="90"/>
      <c r="C41" s="4">
        <f>C35+C36+C37+C38+C39</f>
        <v>550</v>
      </c>
      <c r="D41" s="15">
        <f>D35+D36+D37+D38+D39</f>
        <v>19.840000000000003</v>
      </c>
      <c r="E41" s="15">
        <f t="shared" ref="E41:G41" si="4">E35+E36+E37+E38+E39</f>
        <v>19.88</v>
      </c>
      <c r="F41" s="15">
        <f t="shared" si="4"/>
        <v>75.099999999999994</v>
      </c>
      <c r="G41" s="15">
        <f t="shared" si="4"/>
        <v>735.6</v>
      </c>
      <c r="H41" s="15">
        <f t="shared" ref="H41:L41" si="5">H35+H36+H37+H38</f>
        <v>0.375</v>
      </c>
      <c r="I41" s="15">
        <f t="shared" si="5"/>
        <v>27.53</v>
      </c>
      <c r="J41" s="15">
        <f t="shared" si="5"/>
        <v>236.5</v>
      </c>
      <c r="K41" s="15">
        <f t="shared" si="5"/>
        <v>1.8</v>
      </c>
      <c r="L41" s="15">
        <f t="shared" si="5"/>
        <v>236.05</v>
      </c>
      <c r="M41" s="15">
        <f t="shared" ref="M41:O41" si="6">M35+M36+M37+M38+M39</f>
        <v>424.51</v>
      </c>
      <c r="N41" s="15">
        <f t="shared" si="6"/>
        <v>90.45</v>
      </c>
      <c r="O41" s="15">
        <f t="shared" si="6"/>
        <v>5.13</v>
      </c>
    </row>
    <row r="42" spans="1:15" ht="16.5" thickBot="1" x14ac:dyDescent="0.3">
      <c r="A42" s="88"/>
      <c r="B42" s="25"/>
      <c r="C42" s="26"/>
      <c r="D42" s="28"/>
      <c r="E42" s="28"/>
      <c r="F42" s="28"/>
      <c r="G42" s="28"/>
      <c r="H42" s="28"/>
      <c r="I42" s="28"/>
      <c r="J42" s="24"/>
      <c r="K42" s="28"/>
      <c r="L42" s="28"/>
      <c r="M42" s="28"/>
      <c r="N42" s="28"/>
      <c r="O42" s="15"/>
    </row>
    <row r="43" spans="1:15" ht="16.5" thickBot="1" x14ac:dyDescent="0.3">
      <c r="A43" s="111" t="s">
        <v>31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3"/>
    </row>
    <row r="44" spans="1:15" ht="16.5" thickBot="1" x14ac:dyDescent="0.3">
      <c r="A44" s="9"/>
      <c r="B44" s="10" t="s">
        <v>29</v>
      </c>
      <c r="C44" s="1">
        <v>50</v>
      </c>
      <c r="D44" s="8">
        <v>4.7</v>
      </c>
      <c r="E44" s="8">
        <v>1.2</v>
      </c>
      <c r="F44" s="8">
        <v>11.51</v>
      </c>
      <c r="G44" s="8">
        <v>229.01</v>
      </c>
      <c r="H44" s="11">
        <v>0.03</v>
      </c>
      <c r="I44" s="11">
        <v>2.4500000000000002</v>
      </c>
      <c r="J44" s="11">
        <v>13.8</v>
      </c>
      <c r="K44" s="11">
        <v>1.87</v>
      </c>
      <c r="L44" s="11">
        <v>73.62</v>
      </c>
      <c r="M44" s="11">
        <v>65.010000000000005</v>
      </c>
      <c r="N44" s="11">
        <v>20.98</v>
      </c>
      <c r="O44" s="11">
        <v>0.4</v>
      </c>
    </row>
    <row r="45" spans="1:15" ht="16.5" thickBot="1" x14ac:dyDescent="0.3">
      <c r="A45" s="6"/>
      <c r="B45" s="10" t="s">
        <v>50</v>
      </c>
      <c r="C45" s="1">
        <v>20</v>
      </c>
      <c r="D45" s="11">
        <v>1.32</v>
      </c>
      <c r="E45" s="11">
        <v>0.24</v>
      </c>
      <c r="F45" s="11">
        <v>6.68</v>
      </c>
      <c r="G45" s="11">
        <v>34.799999999999997</v>
      </c>
      <c r="H45" s="11">
        <v>0.01</v>
      </c>
      <c r="I45" s="11">
        <v>0.12</v>
      </c>
      <c r="J45" s="11">
        <v>34.5</v>
      </c>
      <c r="K45" s="11">
        <v>0.08</v>
      </c>
      <c r="L45" s="11">
        <v>105</v>
      </c>
      <c r="M45" s="11">
        <v>105</v>
      </c>
      <c r="N45" s="11">
        <v>4.95</v>
      </c>
      <c r="O45" s="11">
        <v>0.12</v>
      </c>
    </row>
    <row r="46" spans="1:15" ht="16.5" thickBot="1" x14ac:dyDescent="0.3">
      <c r="A46" s="9">
        <v>47</v>
      </c>
      <c r="B46" s="7" t="s">
        <v>82</v>
      </c>
      <c r="C46" s="12">
        <v>300</v>
      </c>
      <c r="D46" s="8">
        <v>2.2799999999999998</v>
      </c>
      <c r="E46" s="8">
        <v>3.43</v>
      </c>
      <c r="F46" s="8">
        <v>11.08</v>
      </c>
      <c r="G46" s="8">
        <v>148.91</v>
      </c>
      <c r="H46" s="11">
        <v>0.06</v>
      </c>
      <c r="I46" s="11">
        <v>23.18</v>
      </c>
      <c r="J46" s="11">
        <v>11</v>
      </c>
      <c r="K46" s="11">
        <v>1.96</v>
      </c>
      <c r="L46" s="11">
        <v>51.78</v>
      </c>
      <c r="M46" s="11">
        <v>64.08</v>
      </c>
      <c r="N46" s="11">
        <v>29.13</v>
      </c>
      <c r="O46" s="11">
        <v>1.34</v>
      </c>
    </row>
    <row r="47" spans="1:15" ht="16.5" customHeight="1" thickBot="1" x14ac:dyDescent="0.3">
      <c r="A47" s="6">
        <v>46</v>
      </c>
      <c r="B47" s="10" t="s">
        <v>61</v>
      </c>
      <c r="C47" s="1">
        <v>120</v>
      </c>
      <c r="D47" s="11">
        <v>7.08</v>
      </c>
      <c r="E47" s="11">
        <v>7.98</v>
      </c>
      <c r="F47" s="11">
        <v>4.7</v>
      </c>
      <c r="G47" s="11">
        <v>250.15</v>
      </c>
      <c r="H47" s="11">
        <v>9.6000000000000002E-2</v>
      </c>
      <c r="I47" s="11">
        <v>0.48</v>
      </c>
      <c r="J47" s="11">
        <v>0.06</v>
      </c>
      <c r="K47" s="11">
        <v>0.91200000000000003</v>
      </c>
      <c r="L47" s="11">
        <v>39.287999999999997</v>
      </c>
      <c r="M47" s="11">
        <v>177.04</v>
      </c>
      <c r="N47" s="11">
        <v>27.6</v>
      </c>
      <c r="O47" s="11">
        <v>0.79200000000000004</v>
      </c>
    </row>
    <row r="48" spans="1:15" ht="16.5" thickBot="1" x14ac:dyDescent="0.3">
      <c r="A48" s="6">
        <v>219</v>
      </c>
      <c r="B48" s="7" t="s">
        <v>37</v>
      </c>
      <c r="C48" s="12">
        <v>220</v>
      </c>
      <c r="D48" s="8">
        <v>8.2100000000000009</v>
      </c>
      <c r="E48" s="8">
        <v>6.52</v>
      </c>
      <c r="F48" s="8">
        <v>27.1</v>
      </c>
      <c r="G48" s="8">
        <v>205.57</v>
      </c>
      <c r="H48" s="8">
        <v>8.2000000000000003E-2</v>
      </c>
      <c r="I48" s="8">
        <v>3.41</v>
      </c>
      <c r="J48" s="8">
        <v>1.7000000000000001E-2</v>
      </c>
      <c r="K48" s="8">
        <v>1.15E-2</v>
      </c>
      <c r="L48" s="8">
        <v>8.1720000000000006</v>
      </c>
      <c r="M48" s="8">
        <v>43.39</v>
      </c>
      <c r="N48" s="8">
        <v>15.85</v>
      </c>
      <c r="O48" s="8">
        <v>0.63</v>
      </c>
    </row>
    <row r="49" spans="1:15" ht="16.5" thickBot="1" x14ac:dyDescent="0.3">
      <c r="A49" s="9">
        <v>30</v>
      </c>
      <c r="B49" s="7" t="s">
        <v>80</v>
      </c>
      <c r="C49" s="12">
        <v>100</v>
      </c>
      <c r="D49" s="8">
        <v>0.85</v>
      </c>
      <c r="E49" s="8">
        <v>5.08</v>
      </c>
      <c r="F49" s="8">
        <v>3.31</v>
      </c>
      <c r="G49" s="8">
        <v>61.5</v>
      </c>
      <c r="H49" s="8">
        <v>0</v>
      </c>
      <c r="I49" s="8">
        <v>0.27</v>
      </c>
      <c r="J49" s="8">
        <v>0</v>
      </c>
      <c r="K49" s="8">
        <v>0</v>
      </c>
      <c r="L49" s="8">
        <v>12.73</v>
      </c>
      <c r="M49" s="8">
        <v>13.78</v>
      </c>
      <c r="N49" s="8">
        <v>3.73</v>
      </c>
      <c r="O49" s="8">
        <v>0.75</v>
      </c>
    </row>
    <row r="50" spans="1:15" ht="16.5" thickBot="1" x14ac:dyDescent="0.3">
      <c r="A50" s="13">
        <v>283</v>
      </c>
      <c r="B50" s="10" t="s">
        <v>62</v>
      </c>
      <c r="C50" s="1">
        <v>200</v>
      </c>
      <c r="D50" s="11">
        <v>0.56000000000000005</v>
      </c>
      <c r="E50" s="11">
        <v>0</v>
      </c>
      <c r="F50" s="11">
        <v>27.89</v>
      </c>
      <c r="G50" s="11">
        <v>113.79</v>
      </c>
      <c r="H50" s="11">
        <v>0.11</v>
      </c>
      <c r="I50" s="11"/>
      <c r="J50" s="11"/>
      <c r="K50" s="11">
        <v>0.98</v>
      </c>
      <c r="L50" s="11">
        <v>17.25</v>
      </c>
      <c r="M50" s="11">
        <v>65.25</v>
      </c>
      <c r="N50" s="11">
        <v>24.75</v>
      </c>
      <c r="O50" s="11">
        <v>1.5</v>
      </c>
    </row>
    <row r="51" spans="1:15" ht="16.5" thickBot="1" x14ac:dyDescent="0.3">
      <c r="A51" s="88" t="s">
        <v>32</v>
      </c>
      <c r="B51" s="90"/>
      <c r="C51" s="4">
        <f>C44+C45+C46+C47+C48+C49</f>
        <v>810</v>
      </c>
      <c r="D51" s="5">
        <f>D44+D45+D46+D47+D48+D49+D50</f>
        <v>25.000000000000004</v>
      </c>
      <c r="E51" s="5">
        <f t="shared" ref="E51:O51" si="7">E44+E45+E46+E47+E48+E49+E50</f>
        <v>24.450000000000003</v>
      </c>
      <c r="F51" s="5">
        <f t="shared" si="7"/>
        <v>92.27</v>
      </c>
      <c r="G51" s="5">
        <f t="shared" si="7"/>
        <v>1043.73</v>
      </c>
      <c r="H51" s="5">
        <f t="shared" si="7"/>
        <v>0.38800000000000001</v>
      </c>
      <c r="I51" s="5">
        <f t="shared" si="7"/>
        <v>29.91</v>
      </c>
      <c r="J51" s="5">
        <f t="shared" si="7"/>
        <v>59.377000000000002</v>
      </c>
      <c r="K51" s="5">
        <f t="shared" si="7"/>
        <v>5.8134999999999994</v>
      </c>
      <c r="L51" s="5">
        <f t="shared" si="7"/>
        <v>307.84000000000003</v>
      </c>
      <c r="M51" s="5">
        <f t="shared" si="7"/>
        <v>533.54999999999995</v>
      </c>
      <c r="N51" s="5">
        <f t="shared" si="7"/>
        <v>126.99</v>
      </c>
      <c r="O51" s="5">
        <f t="shared" si="7"/>
        <v>5.532</v>
      </c>
    </row>
    <row r="52" spans="1:15" ht="16.5" customHeight="1" thickBot="1" x14ac:dyDescent="0.3">
      <c r="A52" s="117" t="s">
        <v>81</v>
      </c>
      <c r="B52" s="118"/>
      <c r="C52" s="16">
        <f>C44+C45+C46+C47+C48+C49+C50</f>
        <v>1010</v>
      </c>
      <c r="D52" s="5">
        <f>D41+D51</f>
        <v>44.84</v>
      </c>
      <c r="E52" s="5">
        <f t="shared" ref="E52:O52" si="8">E41+E51</f>
        <v>44.33</v>
      </c>
      <c r="F52" s="5">
        <f t="shared" si="8"/>
        <v>167.37</v>
      </c>
      <c r="G52" s="5">
        <f t="shared" si="8"/>
        <v>1779.33</v>
      </c>
      <c r="H52" s="5">
        <f t="shared" si="8"/>
        <v>0.76300000000000001</v>
      </c>
      <c r="I52" s="5">
        <f t="shared" si="8"/>
        <v>57.44</v>
      </c>
      <c r="J52" s="5">
        <f t="shared" si="8"/>
        <v>295.87700000000001</v>
      </c>
      <c r="K52" s="5">
        <f t="shared" si="8"/>
        <v>7.6134999999999993</v>
      </c>
      <c r="L52" s="5">
        <f t="shared" si="8"/>
        <v>543.8900000000001</v>
      </c>
      <c r="M52" s="5">
        <f t="shared" si="8"/>
        <v>958.06</v>
      </c>
      <c r="N52" s="5">
        <f t="shared" si="8"/>
        <v>217.44</v>
      </c>
      <c r="O52" s="5">
        <f t="shared" si="8"/>
        <v>10.661999999999999</v>
      </c>
    </row>
    <row r="53" spans="1:15" ht="16.5" customHeight="1" thickBot="1" x14ac:dyDescent="0.3">
      <c r="A53" s="104" t="s">
        <v>8</v>
      </c>
      <c r="B53" s="104" t="s">
        <v>9</v>
      </c>
      <c r="C53" s="104" t="s">
        <v>10</v>
      </c>
      <c r="D53" s="106" t="s">
        <v>11</v>
      </c>
      <c r="E53" s="107"/>
      <c r="F53" s="108"/>
      <c r="G53" s="104" t="s">
        <v>12</v>
      </c>
      <c r="H53" s="106" t="s">
        <v>13</v>
      </c>
      <c r="I53" s="107"/>
      <c r="J53" s="107"/>
      <c r="K53" s="108"/>
      <c r="L53" s="106" t="s">
        <v>14</v>
      </c>
      <c r="M53" s="107"/>
      <c r="N53" s="107"/>
      <c r="O53" s="108"/>
    </row>
    <row r="54" spans="1:15" ht="16.5" thickBot="1" x14ac:dyDescent="0.3">
      <c r="A54" s="105"/>
      <c r="B54" s="105"/>
      <c r="C54" s="105"/>
      <c r="D54" s="16" t="s">
        <v>15</v>
      </c>
      <c r="E54" s="16" t="s">
        <v>16</v>
      </c>
      <c r="F54" s="16" t="s">
        <v>17</v>
      </c>
      <c r="G54" s="105"/>
      <c r="H54" s="16" t="s">
        <v>18</v>
      </c>
      <c r="I54" s="16" t="s">
        <v>19</v>
      </c>
      <c r="J54" s="16" t="s">
        <v>20</v>
      </c>
      <c r="K54" s="16" t="s">
        <v>21</v>
      </c>
      <c r="L54" s="16" t="s">
        <v>22</v>
      </c>
      <c r="M54" s="16" t="s">
        <v>23</v>
      </c>
      <c r="N54" s="16" t="s">
        <v>24</v>
      </c>
      <c r="O54" s="16" t="s">
        <v>25</v>
      </c>
    </row>
    <row r="55" spans="1:15" ht="16.5" thickBot="1" x14ac:dyDescent="0.3">
      <c r="A55" s="109" t="s">
        <v>35</v>
      </c>
      <c r="B55" s="110"/>
      <c r="C55" s="17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ht="16.5" thickBot="1" x14ac:dyDescent="0.3">
      <c r="A56" s="111" t="s">
        <v>27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3"/>
    </row>
    <row r="57" spans="1:15" ht="16.5" thickBot="1" x14ac:dyDescent="0.3">
      <c r="A57" s="6"/>
      <c r="B57" s="7" t="s">
        <v>29</v>
      </c>
      <c r="C57" s="1">
        <v>50</v>
      </c>
      <c r="D57" s="8">
        <v>4.7</v>
      </c>
      <c r="E57" s="8">
        <v>1.2</v>
      </c>
      <c r="F57" s="8">
        <v>11.51</v>
      </c>
      <c r="G57" s="8">
        <v>229.01</v>
      </c>
      <c r="H57" s="8">
        <v>0.09</v>
      </c>
      <c r="I57" s="8">
        <v>0.7</v>
      </c>
      <c r="J57" s="8">
        <v>0.09</v>
      </c>
      <c r="K57" s="8">
        <v>0.6</v>
      </c>
      <c r="L57" s="8">
        <v>244.93</v>
      </c>
      <c r="M57" s="8">
        <v>338.98</v>
      </c>
      <c r="N57" s="8">
        <v>40.11</v>
      </c>
      <c r="O57" s="8">
        <v>1.35</v>
      </c>
    </row>
    <row r="58" spans="1:15" ht="16.5" thickBot="1" x14ac:dyDescent="0.3">
      <c r="A58" s="9">
        <v>365</v>
      </c>
      <c r="B58" s="10" t="s">
        <v>58</v>
      </c>
      <c r="C58" s="1">
        <v>10</v>
      </c>
      <c r="D58" s="11">
        <v>0.1</v>
      </c>
      <c r="E58" s="11">
        <v>7.2</v>
      </c>
      <c r="F58" s="11">
        <v>0.1</v>
      </c>
      <c r="G58" s="11">
        <v>66</v>
      </c>
      <c r="H58" s="11">
        <v>0.03</v>
      </c>
      <c r="I58" s="11">
        <v>0.31</v>
      </c>
      <c r="J58" s="11">
        <v>0.01</v>
      </c>
      <c r="K58" s="11">
        <v>0.05</v>
      </c>
      <c r="L58" s="11">
        <v>126.27</v>
      </c>
      <c r="M58" s="11">
        <v>113.22</v>
      </c>
      <c r="N58" s="11">
        <v>29.92</v>
      </c>
      <c r="O58" s="11">
        <v>1.03</v>
      </c>
    </row>
    <row r="59" spans="1:15" ht="16.5" thickBot="1" x14ac:dyDescent="0.3">
      <c r="A59" s="6">
        <v>112</v>
      </c>
      <c r="B59" s="10" t="s">
        <v>137</v>
      </c>
      <c r="C59" s="1">
        <v>250</v>
      </c>
      <c r="D59" s="10">
        <v>6.01</v>
      </c>
      <c r="E59" s="11">
        <v>3.79</v>
      </c>
      <c r="F59" s="11">
        <v>41.82</v>
      </c>
      <c r="G59" s="11">
        <v>283.02</v>
      </c>
      <c r="H59" s="11">
        <v>0.11</v>
      </c>
      <c r="I59" s="11"/>
      <c r="J59" s="11"/>
      <c r="K59" s="11">
        <v>0.98</v>
      </c>
      <c r="L59" s="11">
        <v>17.25</v>
      </c>
      <c r="M59" s="11">
        <v>65.25</v>
      </c>
      <c r="N59" s="11">
        <v>24.75</v>
      </c>
      <c r="O59" s="11">
        <v>1.5</v>
      </c>
    </row>
    <row r="60" spans="1:15" ht="16.5" thickBot="1" x14ac:dyDescent="0.3">
      <c r="A60" s="13">
        <v>300</v>
      </c>
      <c r="B60" s="7" t="s">
        <v>40</v>
      </c>
      <c r="C60" s="12">
        <v>200</v>
      </c>
      <c r="D60" s="8">
        <v>0.12</v>
      </c>
      <c r="E60" s="8">
        <v>0</v>
      </c>
      <c r="F60" s="8">
        <v>12.04</v>
      </c>
      <c r="G60" s="8">
        <v>48.64</v>
      </c>
      <c r="H60" s="8">
        <v>0</v>
      </c>
      <c r="I60" s="8">
        <v>0</v>
      </c>
      <c r="J60" s="8">
        <v>0.05</v>
      </c>
      <c r="K60" s="8">
        <v>0.1</v>
      </c>
      <c r="L60" s="8">
        <v>2.4</v>
      </c>
      <c r="M60" s="8">
        <v>3</v>
      </c>
      <c r="N60" s="8">
        <v>0.05</v>
      </c>
      <c r="O60" s="8">
        <v>0.02</v>
      </c>
    </row>
    <row r="61" spans="1:15" ht="16.5" thickBot="1" x14ac:dyDescent="0.3">
      <c r="A61" s="6">
        <v>366</v>
      </c>
      <c r="B61" s="7" t="s">
        <v>28</v>
      </c>
      <c r="C61" s="12">
        <v>40</v>
      </c>
      <c r="D61" s="11">
        <v>5.62</v>
      </c>
      <c r="E61" s="11">
        <v>6.27</v>
      </c>
      <c r="F61" s="11">
        <v>0</v>
      </c>
      <c r="G61" s="11">
        <v>121.3</v>
      </c>
      <c r="H61" s="11">
        <v>0.11</v>
      </c>
      <c r="I61" s="11"/>
      <c r="J61" s="11"/>
      <c r="K61" s="11">
        <v>0.98</v>
      </c>
      <c r="L61" s="11">
        <v>17.25</v>
      </c>
      <c r="M61" s="11">
        <v>65.25</v>
      </c>
      <c r="N61" s="11">
        <v>24.75</v>
      </c>
      <c r="O61" s="11">
        <v>1.5</v>
      </c>
    </row>
    <row r="62" spans="1:15" ht="15.75" thickBot="1" x14ac:dyDescent="0.3">
      <c r="A62" s="13"/>
      <c r="B62" s="3" t="s">
        <v>59</v>
      </c>
      <c r="C62" s="14">
        <v>100</v>
      </c>
      <c r="D62" s="3">
        <v>3.2</v>
      </c>
      <c r="E62" s="3">
        <v>1.5</v>
      </c>
      <c r="F62" s="3">
        <v>5.9</v>
      </c>
      <c r="G62" s="3">
        <v>17.5</v>
      </c>
      <c r="H62" s="3">
        <v>1E-3</v>
      </c>
      <c r="I62" s="3">
        <v>1.38</v>
      </c>
      <c r="J62" s="3">
        <v>0</v>
      </c>
      <c r="K62" s="3">
        <v>0</v>
      </c>
      <c r="L62" s="3">
        <v>4.54</v>
      </c>
      <c r="M62" s="3">
        <v>5.71</v>
      </c>
      <c r="N62" s="3">
        <v>3.29</v>
      </c>
      <c r="O62" s="3">
        <v>0.15</v>
      </c>
    </row>
    <row r="63" spans="1:15" ht="16.5" thickBot="1" x14ac:dyDescent="0.3">
      <c r="A63" s="115" t="s">
        <v>30</v>
      </c>
      <c r="B63" s="116"/>
      <c r="C63" s="4">
        <f>C57+C58+C59+C60+C61+C62</f>
        <v>650</v>
      </c>
      <c r="D63" s="15">
        <f>D57+D58+D59+D60+D61+D62</f>
        <v>19.749999999999996</v>
      </c>
      <c r="E63" s="15">
        <f t="shared" ref="E63:O63" si="9">E57+E58+E59+E60+E61+E62</f>
        <v>19.96</v>
      </c>
      <c r="F63" s="15">
        <f t="shared" si="9"/>
        <v>71.37</v>
      </c>
      <c r="G63" s="15">
        <f t="shared" si="9"/>
        <v>765.46999999999991</v>
      </c>
      <c r="H63" s="15">
        <f t="shared" si="9"/>
        <v>0.34099999999999997</v>
      </c>
      <c r="I63" s="15">
        <f t="shared" si="9"/>
        <v>2.3899999999999997</v>
      </c>
      <c r="J63" s="15">
        <f t="shared" si="9"/>
        <v>0.15</v>
      </c>
      <c r="K63" s="15">
        <f t="shared" si="9"/>
        <v>2.71</v>
      </c>
      <c r="L63" s="15">
        <f t="shared" si="9"/>
        <v>412.64</v>
      </c>
      <c r="M63" s="15">
        <f t="shared" si="9"/>
        <v>591.41000000000008</v>
      </c>
      <c r="N63" s="15">
        <f t="shared" si="9"/>
        <v>122.87</v>
      </c>
      <c r="O63" s="15">
        <f t="shared" si="9"/>
        <v>5.5500000000000007</v>
      </c>
    </row>
    <row r="64" spans="1:15" ht="16.5" thickBot="1" x14ac:dyDescent="0.3">
      <c r="A64" s="111" t="s">
        <v>31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3"/>
    </row>
    <row r="65" spans="1:15" ht="16.5" thickBot="1" x14ac:dyDescent="0.3">
      <c r="A65" s="9"/>
      <c r="B65" s="10" t="s">
        <v>29</v>
      </c>
      <c r="C65" s="1">
        <v>50</v>
      </c>
      <c r="D65" s="8">
        <v>4.7</v>
      </c>
      <c r="E65" s="8">
        <v>1.2</v>
      </c>
      <c r="F65" s="8">
        <v>11.51</v>
      </c>
      <c r="G65" s="8">
        <v>229.01</v>
      </c>
      <c r="H65" s="8">
        <v>0.09</v>
      </c>
      <c r="I65" s="8">
        <v>0.7</v>
      </c>
      <c r="J65" s="8">
        <v>0.09</v>
      </c>
      <c r="K65" s="8">
        <v>0.6</v>
      </c>
      <c r="L65" s="8">
        <v>244.93</v>
      </c>
      <c r="M65" s="8">
        <v>338.98</v>
      </c>
      <c r="N65" s="8">
        <v>40.11</v>
      </c>
      <c r="O65" s="8">
        <v>1.35</v>
      </c>
    </row>
    <row r="66" spans="1:15" ht="16.5" thickBot="1" x14ac:dyDescent="0.3">
      <c r="A66" s="6">
        <v>63</v>
      </c>
      <c r="B66" s="7" t="s">
        <v>64</v>
      </c>
      <c r="C66" s="12">
        <v>250</v>
      </c>
      <c r="D66" s="7">
        <v>2.09</v>
      </c>
      <c r="E66" s="8">
        <v>6.23</v>
      </c>
      <c r="F66" s="8">
        <v>14.64</v>
      </c>
      <c r="G66" s="8">
        <v>107.83</v>
      </c>
      <c r="H66" s="8">
        <v>0.05</v>
      </c>
      <c r="I66" s="8">
        <v>2.09</v>
      </c>
      <c r="J66" s="8">
        <v>0</v>
      </c>
      <c r="K66" s="8">
        <v>4.21</v>
      </c>
      <c r="L66" s="8">
        <v>24.51</v>
      </c>
      <c r="M66" s="8">
        <v>40.65</v>
      </c>
      <c r="N66" s="8">
        <v>10.61</v>
      </c>
      <c r="O66" s="8">
        <v>0.64</v>
      </c>
    </row>
    <row r="67" spans="1:15" ht="16.5" thickBot="1" x14ac:dyDescent="0.3">
      <c r="A67" s="9">
        <v>176</v>
      </c>
      <c r="B67" s="10" t="s">
        <v>65</v>
      </c>
      <c r="C67" s="1">
        <v>120</v>
      </c>
      <c r="D67" s="11">
        <v>11.72</v>
      </c>
      <c r="E67" s="11">
        <v>12.12</v>
      </c>
      <c r="F67" s="11">
        <v>13.59</v>
      </c>
      <c r="G67" s="11">
        <v>305.64</v>
      </c>
      <c r="H67" s="11">
        <v>0.08</v>
      </c>
      <c r="I67" s="11">
        <v>1.8</v>
      </c>
      <c r="J67" s="11">
        <v>0.13</v>
      </c>
      <c r="K67" s="11">
        <v>0.77</v>
      </c>
      <c r="L67" s="11">
        <v>71.150000000000006</v>
      </c>
      <c r="M67" s="11">
        <v>172.78</v>
      </c>
      <c r="N67" s="11">
        <v>25.48</v>
      </c>
      <c r="O67" s="11">
        <v>1.96</v>
      </c>
    </row>
    <row r="68" spans="1:15" ht="16.5" thickBot="1" x14ac:dyDescent="0.3">
      <c r="A68" s="6">
        <v>224</v>
      </c>
      <c r="B68" s="7" t="s">
        <v>66</v>
      </c>
      <c r="C68" s="12">
        <v>180</v>
      </c>
      <c r="D68" s="8">
        <v>4.66</v>
      </c>
      <c r="E68" s="8">
        <v>3.12</v>
      </c>
      <c r="F68" s="8">
        <v>38.11</v>
      </c>
      <c r="G68" s="8">
        <v>237.21</v>
      </c>
      <c r="H68" s="8">
        <v>0.12</v>
      </c>
      <c r="I68" s="8">
        <v>0</v>
      </c>
      <c r="J68" s="8">
        <v>0.02</v>
      </c>
      <c r="K68" s="8">
        <v>0.24</v>
      </c>
      <c r="L68" s="8">
        <v>7.5</v>
      </c>
      <c r="M68" s="8">
        <v>82.19</v>
      </c>
      <c r="N68" s="8">
        <v>49.18</v>
      </c>
      <c r="O68" s="8">
        <v>1.65</v>
      </c>
    </row>
    <row r="69" spans="1:15" ht="16.5" thickBot="1" x14ac:dyDescent="0.3">
      <c r="A69" s="6">
        <v>4</v>
      </c>
      <c r="B69" s="7" t="s">
        <v>140</v>
      </c>
      <c r="C69" s="12">
        <v>100</v>
      </c>
      <c r="D69" s="8">
        <v>0.84</v>
      </c>
      <c r="E69" s="8">
        <v>2.12</v>
      </c>
      <c r="F69" s="8">
        <v>7.32</v>
      </c>
      <c r="G69" s="8">
        <v>70.02</v>
      </c>
      <c r="H69" s="8">
        <v>0.03</v>
      </c>
      <c r="I69" s="8">
        <v>1.1000000000000001</v>
      </c>
      <c r="J69" s="8">
        <v>0.16</v>
      </c>
      <c r="K69" s="8">
        <v>1.51</v>
      </c>
      <c r="L69" s="8">
        <v>44.55</v>
      </c>
      <c r="M69" s="8">
        <v>40.08</v>
      </c>
      <c r="N69" s="8">
        <v>28.83</v>
      </c>
      <c r="O69" s="8">
        <v>0.92</v>
      </c>
    </row>
    <row r="70" spans="1:15" ht="16.5" thickBot="1" x14ac:dyDescent="0.3">
      <c r="A70" s="9">
        <v>275</v>
      </c>
      <c r="B70" s="10" t="s">
        <v>138</v>
      </c>
      <c r="C70" s="1">
        <v>200</v>
      </c>
      <c r="D70" s="10">
        <v>0.11</v>
      </c>
      <c r="E70" s="11">
        <v>0</v>
      </c>
      <c r="F70" s="11">
        <v>11.07</v>
      </c>
      <c r="G70" s="11">
        <v>84.69</v>
      </c>
      <c r="H70" s="11">
        <v>0.11</v>
      </c>
      <c r="I70" s="11"/>
      <c r="J70" s="11"/>
      <c r="K70" s="11">
        <v>0.98</v>
      </c>
      <c r="L70" s="11">
        <v>17.25</v>
      </c>
      <c r="M70" s="11">
        <v>65.25</v>
      </c>
      <c r="N70" s="11">
        <v>24.75</v>
      </c>
      <c r="O70" s="11">
        <v>1.5</v>
      </c>
    </row>
    <row r="71" spans="1:15" ht="15.75" thickBot="1" x14ac:dyDescent="0.3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6.5" thickBot="1" x14ac:dyDescent="0.3">
      <c r="A72" s="115" t="s">
        <v>32</v>
      </c>
      <c r="B72" s="116"/>
      <c r="C72" s="4">
        <f>C65+C66+C67+C68+C69+C70</f>
        <v>900</v>
      </c>
      <c r="D72" s="5">
        <f>D65+D66+D67+D68+D69+D70</f>
        <v>24.12</v>
      </c>
      <c r="E72" s="5">
        <f t="shared" ref="E72:O72" si="10">E65+E66+E67+E68+E69+E70</f>
        <v>24.790000000000003</v>
      </c>
      <c r="F72" s="5">
        <f t="shared" si="10"/>
        <v>96.239999999999981</v>
      </c>
      <c r="G72" s="5">
        <f t="shared" si="10"/>
        <v>1034.4000000000001</v>
      </c>
      <c r="H72" s="5">
        <f t="shared" si="10"/>
        <v>0.48</v>
      </c>
      <c r="I72" s="5">
        <f t="shared" si="10"/>
        <v>5.6899999999999995</v>
      </c>
      <c r="J72" s="5">
        <f t="shared" si="10"/>
        <v>0.4</v>
      </c>
      <c r="K72" s="5">
        <f t="shared" si="10"/>
        <v>8.31</v>
      </c>
      <c r="L72" s="5">
        <f t="shared" si="10"/>
        <v>409.89000000000004</v>
      </c>
      <c r="M72" s="5">
        <f t="shared" si="10"/>
        <v>739.93</v>
      </c>
      <c r="N72" s="5">
        <f t="shared" si="10"/>
        <v>178.95999999999998</v>
      </c>
      <c r="O72" s="5">
        <f t="shared" si="10"/>
        <v>8.02</v>
      </c>
    </row>
    <row r="73" spans="1:15" ht="16.5" customHeight="1" thickBot="1" x14ac:dyDescent="0.3">
      <c r="A73" s="106" t="s">
        <v>36</v>
      </c>
      <c r="B73" s="108"/>
      <c r="C73" s="16">
        <f>C63+C72</f>
        <v>1550</v>
      </c>
      <c r="D73" s="5">
        <f>D63+D72</f>
        <v>43.87</v>
      </c>
      <c r="E73" s="5">
        <f t="shared" ref="E73:O73" si="11">E63+E72</f>
        <v>44.75</v>
      </c>
      <c r="F73" s="5">
        <f t="shared" si="11"/>
        <v>167.60999999999999</v>
      </c>
      <c r="G73" s="5">
        <f t="shared" si="11"/>
        <v>1799.87</v>
      </c>
      <c r="H73" s="5">
        <f t="shared" si="11"/>
        <v>0.82099999999999995</v>
      </c>
      <c r="I73" s="5">
        <f t="shared" si="11"/>
        <v>8.0799999999999983</v>
      </c>
      <c r="J73" s="5">
        <f t="shared" si="11"/>
        <v>0.55000000000000004</v>
      </c>
      <c r="K73" s="5">
        <f t="shared" si="11"/>
        <v>11.02</v>
      </c>
      <c r="L73" s="5">
        <f t="shared" si="11"/>
        <v>822.53</v>
      </c>
      <c r="M73" s="5">
        <f t="shared" si="11"/>
        <v>1331.3400000000001</v>
      </c>
      <c r="N73" s="5">
        <f t="shared" si="11"/>
        <v>301.83</v>
      </c>
      <c r="O73" s="5">
        <f t="shared" si="11"/>
        <v>13.57</v>
      </c>
    </row>
    <row r="74" spans="1:15" ht="16.5" customHeight="1" thickBot="1" x14ac:dyDescent="0.3">
      <c r="A74" s="104" t="s">
        <v>8</v>
      </c>
      <c r="B74" s="104" t="s">
        <v>9</v>
      </c>
      <c r="C74" s="104" t="s">
        <v>10</v>
      </c>
      <c r="D74" s="106" t="s">
        <v>11</v>
      </c>
      <c r="E74" s="107"/>
      <c r="F74" s="108"/>
      <c r="G74" s="104" t="s">
        <v>12</v>
      </c>
      <c r="H74" s="106" t="s">
        <v>13</v>
      </c>
      <c r="I74" s="107"/>
      <c r="J74" s="107"/>
      <c r="K74" s="108"/>
      <c r="L74" s="106" t="s">
        <v>14</v>
      </c>
      <c r="M74" s="107"/>
      <c r="N74" s="107"/>
      <c r="O74" s="108"/>
    </row>
    <row r="75" spans="1:15" ht="16.5" thickBot="1" x14ac:dyDescent="0.3">
      <c r="A75" s="105"/>
      <c r="B75" s="105"/>
      <c r="C75" s="105"/>
      <c r="D75" s="16" t="s">
        <v>15</v>
      </c>
      <c r="E75" s="16" t="s">
        <v>16</v>
      </c>
      <c r="F75" s="16" t="s">
        <v>17</v>
      </c>
      <c r="G75" s="105"/>
      <c r="H75" s="16" t="s">
        <v>18</v>
      </c>
      <c r="I75" s="16" t="s">
        <v>19</v>
      </c>
      <c r="J75" s="16" t="s">
        <v>20</v>
      </c>
      <c r="K75" s="16" t="s">
        <v>21</v>
      </c>
      <c r="L75" s="16" t="s">
        <v>22</v>
      </c>
      <c r="M75" s="16" t="s">
        <v>23</v>
      </c>
      <c r="N75" s="16" t="s">
        <v>24</v>
      </c>
      <c r="O75" s="16" t="s">
        <v>25</v>
      </c>
    </row>
    <row r="76" spans="1:15" ht="16.5" thickBot="1" x14ac:dyDescent="0.3">
      <c r="A76" s="109" t="s">
        <v>38</v>
      </c>
      <c r="B76" s="110"/>
      <c r="C76" s="17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1:15" ht="16.5" thickBot="1" x14ac:dyDescent="0.3">
      <c r="A77" s="111" t="s">
        <v>27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3"/>
    </row>
    <row r="78" spans="1:15" ht="16.5" thickBot="1" x14ac:dyDescent="0.3">
      <c r="A78" s="6"/>
      <c r="B78" s="7" t="s">
        <v>29</v>
      </c>
      <c r="C78" s="1">
        <v>50</v>
      </c>
      <c r="D78" s="8">
        <v>4.7</v>
      </c>
      <c r="E78" s="8">
        <v>1.2</v>
      </c>
      <c r="F78" s="8">
        <v>11.51</v>
      </c>
      <c r="G78" s="8">
        <v>229.01</v>
      </c>
      <c r="H78" s="8">
        <v>0.17</v>
      </c>
      <c r="I78" s="8">
        <v>1.05</v>
      </c>
      <c r="J78" s="8">
        <v>0.04</v>
      </c>
      <c r="K78" s="8">
        <v>0.14000000000000001</v>
      </c>
      <c r="L78" s="8">
        <v>106.49</v>
      </c>
      <c r="M78" s="8">
        <v>148.34</v>
      </c>
      <c r="N78" s="8">
        <v>37.869999999999997</v>
      </c>
      <c r="O78" s="8">
        <v>0.97</v>
      </c>
    </row>
    <row r="79" spans="1:15" ht="16.5" thickBot="1" x14ac:dyDescent="0.3">
      <c r="A79" s="9"/>
      <c r="B79" s="10" t="s">
        <v>50</v>
      </c>
      <c r="C79" s="1">
        <v>20</v>
      </c>
      <c r="D79" s="11">
        <v>1.32</v>
      </c>
      <c r="E79" s="11">
        <v>0.24</v>
      </c>
      <c r="F79" s="11">
        <v>6.68</v>
      </c>
      <c r="G79" s="11">
        <v>34.799999999999997</v>
      </c>
      <c r="H79" s="11">
        <v>0.01</v>
      </c>
      <c r="I79" s="11">
        <v>0.12</v>
      </c>
      <c r="J79" s="11">
        <v>34.5</v>
      </c>
      <c r="K79" s="11">
        <v>0.08</v>
      </c>
      <c r="L79" s="11">
        <v>105</v>
      </c>
      <c r="M79" s="11">
        <v>105</v>
      </c>
      <c r="N79" s="11">
        <v>4.95</v>
      </c>
      <c r="O79" s="11">
        <v>0.12</v>
      </c>
    </row>
    <row r="80" spans="1:15" ht="16.5" thickBot="1" x14ac:dyDescent="0.3">
      <c r="A80" s="6">
        <v>365</v>
      </c>
      <c r="B80" s="7" t="s">
        <v>58</v>
      </c>
      <c r="C80" s="12">
        <v>10</v>
      </c>
      <c r="D80" s="11">
        <v>0.1</v>
      </c>
      <c r="E80" s="11">
        <v>7.2</v>
      </c>
      <c r="F80" s="11">
        <v>0.1</v>
      </c>
      <c r="G80" s="11">
        <v>66</v>
      </c>
      <c r="H80" s="8">
        <v>0</v>
      </c>
      <c r="I80" s="8">
        <v>0</v>
      </c>
      <c r="J80" s="8">
        <v>0</v>
      </c>
      <c r="K80" s="8">
        <v>0</v>
      </c>
      <c r="L80" s="8">
        <v>3.45</v>
      </c>
      <c r="M80" s="8">
        <v>2</v>
      </c>
      <c r="N80" s="8">
        <v>1.5</v>
      </c>
      <c r="O80" s="8">
        <v>0.25</v>
      </c>
    </row>
    <row r="81" spans="1:15" ht="16.5" thickBot="1" x14ac:dyDescent="0.3">
      <c r="A81" s="13">
        <v>132</v>
      </c>
      <c r="B81" s="10" t="s">
        <v>200</v>
      </c>
      <c r="C81" s="1">
        <v>200</v>
      </c>
      <c r="D81" s="10">
        <v>7.69</v>
      </c>
      <c r="E81" s="11">
        <v>7.28</v>
      </c>
      <c r="F81" s="11">
        <v>28.78</v>
      </c>
      <c r="G81" s="11">
        <v>148.21</v>
      </c>
      <c r="H81" s="11">
        <v>0.12</v>
      </c>
      <c r="I81" s="11"/>
      <c r="J81" s="11"/>
      <c r="K81" s="11">
        <v>1.08</v>
      </c>
      <c r="L81" s="11">
        <v>18.98</v>
      </c>
      <c r="M81" s="11">
        <v>71.78</v>
      </c>
      <c r="N81" s="11">
        <v>27.23</v>
      </c>
      <c r="O81" s="11">
        <v>1.65</v>
      </c>
    </row>
    <row r="82" spans="1:15" ht="16.5" thickBot="1" x14ac:dyDescent="0.3">
      <c r="A82" s="58">
        <v>288</v>
      </c>
      <c r="B82" s="43" t="s">
        <v>95</v>
      </c>
      <c r="C82" s="34">
        <v>200</v>
      </c>
      <c r="D82" s="44">
        <v>5.59</v>
      </c>
      <c r="E82" s="44">
        <v>3.38</v>
      </c>
      <c r="F82" s="44">
        <v>9.3800000000000008</v>
      </c>
      <c r="G82" s="44">
        <v>117.31</v>
      </c>
      <c r="H82" s="44">
        <v>0.08</v>
      </c>
      <c r="I82" s="44">
        <v>2.73</v>
      </c>
      <c r="J82" s="45">
        <v>42.22</v>
      </c>
      <c r="K82" s="44">
        <v>0</v>
      </c>
      <c r="L82" s="44">
        <v>252</v>
      </c>
      <c r="M82" s="44">
        <v>189</v>
      </c>
      <c r="N82" s="44">
        <v>29.44</v>
      </c>
      <c r="O82" s="18">
        <v>0.21</v>
      </c>
    </row>
    <row r="83" spans="1:15" ht="16.5" thickBot="1" x14ac:dyDescent="0.3">
      <c r="A83" s="6"/>
      <c r="B83" s="7" t="s">
        <v>73</v>
      </c>
      <c r="C83" s="12">
        <v>100</v>
      </c>
      <c r="D83" s="8">
        <v>0.53</v>
      </c>
      <c r="E83" s="8">
        <v>0</v>
      </c>
      <c r="F83" s="8">
        <v>5.26</v>
      </c>
      <c r="G83" s="8">
        <v>115.56</v>
      </c>
      <c r="H83" s="8"/>
      <c r="I83" s="8"/>
      <c r="J83" s="8"/>
      <c r="K83" s="8"/>
      <c r="L83" s="8"/>
      <c r="M83" s="8"/>
      <c r="N83" s="8"/>
      <c r="O83" s="8"/>
    </row>
    <row r="84" spans="1:15" ht="15.75" thickBot="1" x14ac:dyDescent="0.3">
      <c r="A84" s="2"/>
      <c r="B84" s="3"/>
      <c r="C84" s="1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6.5" thickBot="1" x14ac:dyDescent="0.3">
      <c r="A85" s="111" t="s">
        <v>30</v>
      </c>
      <c r="B85" s="113"/>
      <c r="C85" s="4">
        <f>C78+C79+C80+C81+C82+C83</f>
        <v>580</v>
      </c>
      <c r="D85" s="19">
        <f>D78+D79+D80+D81+D82+D83</f>
        <v>19.93</v>
      </c>
      <c r="E85" s="19">
        <f t="shared" ref="E85:G85" si="12">E78+E79+E80+E81+E82+E83</f>
        <v>19.3</v>
      </c>
      <c r="F85" s="19">
        <f t="shared" si="12"/>
        <v>61.71</v>
      </c>
      <c r="G85" s="19">
        <f t="shared" si="12"/>
        <v>710.88999999999987</v>
      </c>
      <c r="H85" s="19">
        <f t="shared" ref="H85:O85" si="13">H78+H79+H80+H81+H82+H83+H84</f>
        <v>0.38000000000000006</v>
      </c>
      <c r="I85" s="19">
        <f t="shared" si="13"/>
        <v>3.9</v>
      </c>
      <c r="J85" s="19">
        <f t="shared" si="13"/>
        <v>76.759999999999991</v>
      </c>
      <c r="K85" s="19">
        <f t="shared" si="13"/>
        <v>1.3</v>
      </c>
      <c r="L85" s="19">
        <f t="shared" si="13"/>
        <v>485.91999999999996</v>
      </c>
      <c r="M85" s="19">
        <f t="shared" si="13"/>
        <v>516.12</v>
      </c>
      <c r="N85" s="19">
        <f t="shared" si="13"/>
        <v>100.99</v>
      </c>
      <c r="O85" s="19">
        <f t="shared" si="13"/>
        <v>3.1999999999999997</v>
      </c>
    </row>
    <row r="86" spans="1:15" ht="16.5" thickBot="1" x14ac:dyDescent="0.3">
      <c r="A86" s="111" t="s">
        <v>31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3"/>
    </row>
    <row r="87" spans="1:15" ht="16.5" thickBot="1" x14ac:dyDescent="0.3">
      <c r="A87" s="9"/>
      <c r="B87" s="10" t="s">
        <v>29</v>
      </c>
      <c r="C87" s="1">
        <v>50</v>
      </c>
      <c r="D87" s="8">
        <v>4.7</v>
      </c>
      <c r="E87" s="8">
        <v>1.2</v>
      </c>
      <c r="F87" s="8">
        <v>11.51</v>
      </c>
      <c r="G87" s="8">
        <v>229.01</v>
      </c>
      <c r="H87" s="11"/>
      <c r="I87" s="11"/>
      <c r="J87" s="11"/>
      <c r="K87" s="11"/>
      <c r="L87" s="11"/>
      <c r="M87" s="11"/>
      <c r="N87" s="11"/>
      <c r="O87" s="11"/>
    </row>
    <row r="88" spans="1:15" ht="16.5" thickBot="1" x14ac:dyDescent="0.3">
      <c r="A88" s="6"/>
      <c r="B88" s="7" t="s">
        <v>50</v>
      </c>
      <c r="C88" s="12">
        <v>28</v>
      </c>
      <c r="D88" s="11">
        <v>1.32</v>
      </c>
      <c r="E88" s="11">
        <v>0.24</v>
      </c>
      <c r="F88" s="11">
        <v>6.68</v>
      </c>
      <c r="G88" s="11">
        <v>34.799999999999997</v>
      </c>
      <c r="H88" s="8">
        <v>0.09</v>
      </c>
      <c r="I88" s="8">
        <v>14.91</v>
      </c>
      <c r="J88" s="8">
        <v>0.24</v>
      </c>
      <c r="K88" s="8">
        <v>0.23</v>
      </c>
      <c r="L88" s="8">
        <v>7.79</v>
      </c>
      <c r="M88" s="8">
        <v>60.28</v>
      </c>
      <c r="N88" s="8">
        <v>22.63</v>
      </c>
      <c r="O88" s="8">
        <v>0.81</v>
      </c>
    </row>
    <row r="89" spans="1:15" ht="32.25" thickBot="1" x14ac:dyDescent="0.3">
      <c r="A89" s="9">
        <v>45</v>
      </c>
      <c r="B89" s="10" t="s">
        <v>67</v>
      </c>
      <c r="C89" s="1">
        <v>250</v>
      </c>
      <c r="D89" s="10">
        <v>6.96</v>
      </c>
      <c r="E89" s="11">
        <v>1.31</v>
      </c>
      <c r="F89" s="11">
        <v>25.13</v>
      </c>
      <c r="G89" s="11">
        <v>217.06</v>
      </c>
      <c r="H89" s="11">
        <v>0.61</v>
      </c>
      <c r="I89" s="11">
        <v>38.880000000000003</v>
      </c>
      <c r="J89" s="11">
        <v>13</v>
      </c>
      <c r="K89" s="11">
        <v>5.08</v>
      </c>
      <c r="L89" s="11">
        <v>42.45</v>
      </c>
      <c r="M89" s="11">
        <v>364.83</v>
      </c>
      <c r="N89" s="11">
        <v>72.599999999999994</v>
      </c>
      <c r="O89" s="11">
        <v>5.39</v>
      </c>
    </row>
    <row r="90" spans="1:15" ht="16.5" thickBot="1" x14ac:dyDescent="0.3">
      <c r="A90" s="6">
        <v>209</v>
      </c>
      <c r="B90" s="7" t="s">
        <v>146</v>
      </c>
      <c r="C90" s="12">
        <v>120</v>
      </c>
      <c r="D90" s="7">
        <v>8.36</v>
      </c>
      <c r="E90" s="8">
        <v>11.28</v>
      </c>
      <c r="F90" s="8">
        <v>27.2</v>
      </c>
      <c r="G90" s="8">
        <v>282.16000000000003</v>
      </c>
      <c r="H90" s="8">
        <v>0.03</v>
      </c>
      <c r="I90" s="8">
        <v>1.22</v>
      </c>
      <c r="J90" s="8">
        <v>0.18</v>
      </c>
      <c r="K90" s="8">
        <v>1.68</v>
      </c>
      <c r="L90" s="8">
        <v>49.5</v>
      </c>
      <c r="M90" s="8">
        <v>44.53</v>
      </c>
      <c r="N90" s="8">
        <v>32.03</v>
      </c>
      <c r="O90" s="8">
        <v>1.02</v>
      </c>
    </row>
    <row r="91" spans="1:15" ht="16.5" thickBot="1" x14ac:dyDescent="0.3">
      <c r="A91" s="9">
        <v>221</v>
      </c>
      <c r="B91" s="10" t="s">
        <v>145</v>
      </c>
      <c r="C91" s="12">
        <v>180</v>
      </c>
      <c r="D91" s="8">
        <v>8.19</v>
      </c>
      <c r="E91" s="8">
        <v>7.15</v>
      </c>
      <c r="F91" s="8">
        <v>23.04</v>
      </c>
      <c r="G91" s="8">
        <v>278.14</v>
      </c>
      <c r="H91" s="8">
        <v>0</v>
      </c>
      <c r="I91" s="8">
        <v>3.36</v>
      </c>
      <c r="J91" s="8">
        <v>0</v>
      </c>
      <c r="K91" s="8">
        <v>1.2E-2</v>
      </c>
      <c r="L91" s="8">
        <v>7.2</v>
      </c>
      <c r="M91" s="8">
        <v>4.2480000000000002</v>
      </c>
      <c r="N91" s="8">
        <v>2.81</v>
      </c>
      <c r="O91" s="8">
        <v>0.34799999999999998</v>
      </c>
    </row>
    <row r="92" spans="1:15" ht="16.5" thickBot="1" x14ac:dyDescent="0.3">
      <c r="A92" s="9">
        <v>247</v>
      </c>
      <c r="B92" s="10" t="s">
        <v>68</v>
      </c>
      <c r="C92" s="12">
        <v>100</v>
      </c>
      <c r="D92" s="8">
        <v>1.4</v>
      </c>
      <c r="E92" s="8">
        <v>4.9800000000000004</v>
      </c>
      <c r="F92" s="8">
        <v>9.2100000000000009</v>
      </c>
      <c r="G92" s="8">
        <v>123.86</v>
      </c>
      <c r="H92" s="8">
        <v>0</v>
      </c>
      <c r="I92" s="8">
        <v>0.27</v>
      </c>
      <c r="J92" s="8">
        <v>0</v>
      </c>
      <c r="K92" s="8">
        <v>0</v>
      </c>
      <c r="L92" s="8">
        <v>12.73</v>
      </c>
      <c r="M92" s="8">
        <v>13.78</v>
      </c>
      <c r="N92" s="8">
        <v>3.73</v>
      </c>
      <c r="O92" s="8">
        <v>0.75</v>
      </c>
    </row>
    <row r="93" spans="1:15" ht="16.5" thickBot="1" x14ac:dyDescent="0.3">
      <c r="A93" s="9">
        <v>294</v>
      </c>
      <c r="B93" s="10" t="s">
        <v>133</v>
      </c>
      <c r="C93" s="1">
        <v>200</v>
      </c>
      <c r="D93" s="10">
        <v>0.08</v>
      </c>
      <c r="E93" s="11">
        <v>0.01</v>
      </c>
      <c r="F93" s="11">
        <v>15.31</v>
      </c>
      <c r="G93" s="11">
        <v>61.62</v>
      </c>
      <c r="H93" s="11"/>
      <c r="I93" s="11"/>
      <c r="J93" s="11"/>
      <c r="K93" s="11"/>
      <c r="L93" s="11"/>
      <c r="M93" s="11"/>
      <c r="N93" s="11"/>
      <c r="O93" s="11"/>
    </row>
    <row r="94" spans="1:15" ht="16.5" thickBot="1" x14ac:dyDescent="0.3">
      <c r="A94" s="111" t="s">
        <v>32</v>
      </c>
      <c r="B94" s="113"/>
      <c r="C94" s="4">
        <f>C87+C88+C89+C90+C91+C92+C93</f>
        <v>928</v>
      </c>
      <c r="D94" s="5">
        <f>D89+D90+D91+D92+D93</f>
        <v>24.989999999999995</v>
      </c>
      <c r="E94" s="5">
        <f t="shared" ref="E94:O94" si="14">E89+E90+E91+E92+E93</f>
        <v>24.730000000000004</v>
      </c>
      <c r="F94" s="5">
        <f t="shared" si="14"/>
        <v>99.890000000000015</v>
      </c>
      <c r="G94" s="5">
        <f t="shared" si="14"/>
        <v>962.84</v>
      </c>
      <c r="H94" s="5">
        <f t="shared" si="14"/>
        <v>0.64</v>
      </c>
      <c r="I94" s="5">
        <f t="shared" si="14"/>
        <v>43.730000000000004</v>
      </c>
      <c r="J94" s="5">
        <f t="shared" si="14"/>
        <v>13.18</v>
      </c>
      <c r="K94" s="5">
        <f t="shared" si="14"/>
        <v>6.7719999999999994</v>
      </c>
      <c r="L94" s="5">
        <f t="shared" si="14"/>
        <v>111.88000000000001</v>
      </c>
      <c r="M94" s="5">
        <f t="shared" si="14"/>
        <v>427.38799999999998</v>
      </c>
      <c r="N94" s="5">
        <f t="shared" si="14"/>
        <v>111.17</v>
      </c>
      <c r="O94" s="5">
        <f t="shared" si="14"/>
        <v>7.508</v>
      </c>
    </row>
    <row r="95" spans="1:15" ht="16.5" customHeight="1" thickBot="1" x14ac:dyDescent="0.3">
      <c r="A95" s="117" t="s">
        <v>39</v>
      </c>
      <c r="B95" s="118"/>
      <c r="C95" s="16">
        <f>C85+C94</f>
        <v>1508</v>
      </c>
      <c r="D95" s="63">
        <f>D85+D94</f>
        <v>44.919999999999995</v>
      </c>
      <c r="E95" s="63">
        <f t="shared" ref="E95:O95" si="15">E85+E94</f>
        <v>44.03</v>
      </c>
      <c r="F95" s="63">
        <f t="shared" si="15"/>
        <v>161.60000000000002</v>
      </c>
      <c r="G95" s="63">
        <f t="shared" si="15"/>
        <v>1673.73</v>
      </c>
      <c r="H95" s="63">
        <f t="shared" si="15"/>
        <v>1.02</v>
      </c>
      <c r="I95" s="63">
        <f t="shared" si="15"/>
        <v>47.63</v>
      </c>
      <c r="J95" s="63">
        <f t="shared" si="15"/>
        <v>89.94</v>
      </c>
      <c r="K95" s="63">
        <f t="shared" si="15"/>
        <v>8.0719999999999992</v>
      </c>
      <c r="L95" s="63">
        <f t="shared" si="15"/>
        <v>597.79999999999995</v>
      </c>
      <c r="M95" s="63">
        <f t="shared" si="15"/>
        <v>943.50800000000004</v>
      </c>
      <c r="N95" s="63">
        <f t="shared" si="15"/>
        <v>212.16</v>
      </c>
      <c r="O95" s="63">
        <f t="shared" si="15"/>
        <v>10.708</v>
      </c>
    </row>
    <row r="96" spans="1:15" ht="16.5" customHeight="1" thickBot="1" x14ac:dyDescent="0.3">
      <c r="A96" s="104" t="s">
        <v>8</v>
      </c>
      <c r="B96" s="104" t="s">
        <v>9</v>
      </c>
      <c r="C96" s="104" t="s">
        <v>10</v>
      </c>
      <c r="D96" s="106" t="s">
        <v>11</v>
      </c>
      <c r="E96" s="107"/>
      <c r="F96" s="108"/>
      <c r="G96" s="104" t="s">
        <v>12</v>
      </c>
      <c r="H96" s="106" t="s">
        <v>13</v>
      </c>
      <c r="I96" s="107"/>
      <c r="J96" s="107"/>
      <c r="K96" s="108"/>
      <c r="L96" s="106" t="s">
        <v>14</v>
      </c>
      <c r="M96" s="107"/>
      <c r="N96" s="107"/>
      <c r="O96" s="108"/>
    </row>
    <row r="97" spans="1:15" ht="16.5" thickBot="1" x14ac:dyDescent="0.3">
      <c r="A97" s="105"/>
      <c r="B97" s="105"/>
      <c r="C97" s="105"/>
      <c r="D97" s="16" t="s">
        <v>15</v>
      </c>
      <c r="E97" s="16" t="s">
        <v>16</v>
      </c>
      <c r="F97" s="16" t="s">
        <v>17</v>
      </c>
      <c r="G97" s="105"/>
      <c r="H97" s="16" t="s">
        <v>18</v>
      </c>
      <c r="I97" s="16" t="s">
        <v>19</v>
      </c>
      <c r="J97" s="16" t="s">
        <v>20</v>
      </c>
      <c r="K97" s="16" t="s">
        <v>21</v>
      </c>
      <c r="L97" s="16" t="s">
        <v>22</v>
      </c>
      <c r="M97" s="16" t="s">
        <v>23</v>
      </c>
      <c r="N97" s="16" t="s">
        <v>24</v>
      </c>
      <c r="O97" s="16" t="s">
        <v>25</v>
      </c>
    </row>
    <row r="98" spans="1:15" ht="16.5" thickBot="1" x14ac:dyDescent="0.3">
      <c r="A98" s="109" t="s">
        <v>41</v>
      </c>
      <c r="B98" s="110"/>
      <c r="C98" s="17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ht="16.5" thickBot="1" x14ac:dyDescent="0.3">
      <c r="A99" s="111" t="s">
        <v>27</v>
      </c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3"/>
    </row>
    <row r="100" spans="1:15" ht="16.5" thickBot="1" x14ac:dyDescent="0.3">
      <c r="A100" s="6"/>
      <c r="B100" s="7" t="s">
        <v>29</v>
      </c>
      <c r="C100" s="1">
        <v>50</v>
      </c>
      <c r="D100" s="8">
        <v>4.7</v>
      </c>
      <c r="E100" s="8">
        <v>1.2</v>
      </c>
      <c r="F100" s="8">
        <v>11.51</v>
      </c>
      <c r="G100" s="8">
        <v>229.01</v>
      </c>
      <c r="H100" s="8">
        <v>0.16</v>
      </c>
      <c r="I100" s="8">
        <v>0</v>
      </c>
      <c r="J100" s="8">
        <v>0.02</v>
      </c>
      <c r="K100" s="8">
        <v>0.32</v>
      </c>
      <c r="L100" s="8">
        <v>10</v>
      </c>
      <c r="M100" s="8">
        <v>109.58</v>
      </c>
      <c r="N100" s="8">
        <v>65.569999999999993</v>
      </c>
      <c r="O100" s="8">
        <v>2.2000000000000002</v>
      </c>
    </row>
    <row r="101" spans="1:15" ht="16.5" thickBot="1" x14ac:dyDescent="0.3">
      <c r="A101" s="6">
        <v>365</v>
      </c>
      <c r="B101" s="7" t="s">
        <v>58</v>
      </c>
      <c r="C101" s="12">
        <v>10</v>
      </c>
      <c r="D101" s="11">
        <v>0.1</v>
      </c>
      <c r="E101" s="11">
        <v>7.2</v>
      </c>
      <c r="F101" s="11">
        <v>0.1</v>
      </c>
      <c r="G101" s="11">
        <v>66</v>
      </c>
      <c r="H101" s="8">
        <v>0.08</v>
      </c>
      <c r="I101" s="8">
        <v>2.73</v>
      </c>
      <c r="J101" s="8">
        <v>0.05</v>
      </c>
      <c r="K101" s="8">
        <v>0</v>
      </c>
      <c r="L101" s="8">
        <v>252</v>
      </c>
      <c r="M101" s="8">
        <v>189</v>
      </c>
      <c r="N101" s="8">
        <v>29.4</v>
      </c>
      <c r="O101" s="8">
        <v>0.21</v>
      </c>
    </row>
    <row r="102" spans="1:15" ht="16.5" thickBot="1" x14ac:dyDescent="0.3">
      <c r="A102" s="13">
        <v>124</v>
      </c>
      <c r="B102" s="10" t="s">
        <v>152</v>
      </c>
      <c r="C102" s="1">
        <v>230</v>
      </c>
      <c r="D102" s="10">
        <v>2.57</v>
      </c>
      <c r="E102" s="11">
        <v>4.58</v>
      </c>
      <c r="F102" s="11">
        <v>29.86</v>
      </c>
      <c r="G102" s="11">
        <v>115.21</v>
      </c>
      <c r="H102" s="11">
        <v>0.12</v>
      </c>
      <c r="I102" s="11"/>
      <c r="J102" s="11"/>
      <c r="K102" s="11">
        <v>1.0900000000000001</v>
      </c>
      <c r="L102" s="11">
        <v>19.170000000000002</v>
      </c>
      <c r="M102" s="11">
        <v>72.5</v>
      </c>
      <c r="N102" s="11">
        <v>27.5</v>
      </c>
      <c r="O102" s="11">
        <v>1.67</v>
      </c>
    </row>
    <row r="103" spans="1:15" ht="16.5" thickBot="1" x14ac:dyDescent="0.3">
      <c r="A103" s="6">
        <v>295</v>
      </c>
      <c r="B103" s="7" t="s">
        <v>132</v>
      </c>
      <c r="C103" s="12">
        <v>200</v>
      </c>
      <c r="D103" s="8">
        <v>4.7300000000000004</v>
      </c>
      <c r="E103" s="8">
        <v>2.09</v>
      </c>
      <c r="F103" s="8">
        <v>11.88</v>
      </c>
      <c r="G103" s="8">
        <v>148.44</v>
      </c>
      <c r="H103" s="8">
        <v>0</v>
      </c>
      <c r="I103" s="8">
        <v>0</v>
      </c>
      <c r="J103" s="8">
        <v>0.05</v>
      </c>
      <c r="K103" s="8">
        <v>0.1</v>
      </c>
      <c r="L103" s="8">
        <v>2.4</v>
      </c>
      <c r="M103" s="8">
        <v>3</v>
      </c>
      <c r="N103" s="8">
        <v>0.05</v>
      </c>
      <c r="O103" s="8">
        <v>0.02</v>
      </c>
    </row>
    <row r="104" spans="1:15" ht="16.5" thickBot="1" x14ac:dyDescent="0.3">
      <c r="A104" s="2"/>
      <c r="B104" s="47" t="s">
        <v>121</v>
      </c>
      <c r="C104" s="54">
        <v>100</v>
      </c>
      <c r="D104" s="39">
        <v>7.7</v>
      </c>
      <c r="E104" s="40">
        <v>4.9000000000000004</v>
      </c>
      <c r="F104" s="39">
        <v>25.4</v>
      </c>
      <c r="G104" s="40">
        <v>185</v>
      </c>
      <c r="H104" s="3"/>
      <c r="I104" s="3"/>
      <c r="J104" s="3"/>
      <c r="K104" s="3"/>
      <c r="L104" s="3"/>
      <c r="M104" s="3"/>
      <c r="N104" s="3"/>
      <c r="O104" s="3"/>
    </row>
    <row r="105" spans="1:15" ht="16.5" thickBot="1" x14ac:dyDescent="0.3">
      <c r="A105" s="111" t="s">
        <v>30</v>
      </c>
      <c r="B105" s="113"/>
      <c r="C105" s="4">
        <f>C100+C101+C102+C103+C104</f>
        <v>590</v>
      </c>
      <c r="D105" s="15">
        <f>D100+D101+D102+D103+D104</f>
        <v>19.8</v>
      </c>
      <c r="E105" s="15">
        <f t="shared" ref="E105:O105" si="16">E100+E101+E102+E103+E104</f>
        <v>19.97</v>
      </c>
      <c r="F105" s="15">
        <f t="shared" si="16"/>
        <v>78.75</v>
      </c>
      <c r="G105" s="15">
        <f t="shared" si="16"/>
        <v>743.66</v>
      </c>
      <c r="H105" s="15">
        <f t="shared" si="16"/>
        <v>0.36</v>
      </c>
      <c r="I105" s="15">
        <f t="shared" si="16"/>
        <v>2.73</v>
      </c>
      <c r="J105" s="15">
        <f t="shared" si="16"/>
        <v>0.12000000000000001</v>
      </c>
      <c r="K105" s="15">
        <f t="shared" si="16"/>
        <v>1.5100000000000002</v>
      </c>
      <c r="L105" s="15">
        <f t="shared" si="16"/>
        <v>283.57</v>
      </c>
      <c r="M105" s="15">
        <f t="shared" si="16"/>
        <v>374.08</v>
      </c>
      <c r="N105" s="15">
        <f t="shared" si="16"/>
        <v>122.52</v>
      </c>
      <c r="O105" s="15">
        <f t="shared" si="16"/>
        <v>4.0999999999999996</v>
      </c>
    </row>
    <row r="106" spans="1:15" ht="16.5" thickBot="1" x14ac:dyDescent="0.3">
      <c r="A106" s="111" t="s">
        <v>31</v>
      </c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3"/>
    </row>
    <row r="107" spans="1:15" ht="16.5" thickBot="1" x14ac:dyDescent="0.3">
      <c r="A107" s="9"/>
      <c r="B107" s="10" t="s">
        <v>29</v>
      </c>
      <c r="C107" s="1">
        <v>50</v>
      </c>
      <c r="D107" s="8">
        <v>4.7</v>
      </c>
      <c r="E107" s="8">
        <v>1.2</v>
      </c>
      <c r="F107" s="8">
        <v>11.51</v>
      </c>
      <c r="G107" s="8">
        <v>229.01</v>
      </c>
      <c r="H107" s="11">
        <v>2.4E-2</v>
      </c>
      <c r="I107" s="11">
        <v>17.190000000000001</v>
      </c>
      <c r="J107" s="11">
        <v>0.24</v>
      </c>
      <c r="K107" s="11">
        <v>2.75</v>
      </c>
      <c r="L107" s="11">
        <v>21.58</v>
      </c>
      <c r="M107" s="11">
        <v>18.64</v>
      </c>
      <c r="N107" s="11">
        <v>11.11</v>
      </c>
      <c r="O107" s="11">
        <v>0.55000000000000004</v>
      </c>
    </row>
    <row r="108" spans="1:15" ht="16.5" thickBot="1" x14ac:dyDescent="0.3">
      <c r="A108" s="6">
        <v>71</v>
      </c>
      <c r="B108" s="7" t="s">
        <v>69</v>
      </c>
      <c r="C108" s="12">
        <v>250</v>
      </c>
      <c r="D108" s="7">
        <v>4.4800000000000004</v>
      </c>
      <c r="E108" s="8">
        <v>5.96</v>
      </c>
      <c r="F108" s="8">
        <v>19.38</v>
      </c>
      <c r="G108" s="8">
        <v>305.77999999999997</v>
      </c>
      <c r="H108" s="8">
        <v>0.08</v>
      </c>
      <c r="I108" s="8">
        <v>31.14</v>
      </c>
      <c r="J108" s="8">
        <v>0.21</v>
      </c>
      <c r="K108" s="8">
        <v>2.4</v>
      </c>
      <c r="L108" s="8">
        <v>45.65</v>
      </c>
      <c r="M108" s="8">
        <v>73.11</v>
      </c>
      <c r="N108" s="8">
        <v>21.66</v>
      </c>
      <c r="O108" s="8">
        <v>1.49</v>
      </c>
    </row>
    <row r="109" spans="1:15" ht="16.5" thickBot="1" x14ac:dyDescent="0.3">
      <c r="A109" s="9">
        <v>161</v>
      </c>
      <c r="B109" s="10" t="s">
        <v>153</v>
      </c>
      <c r="C109" s="1">
        <v>120</v>
      </c>
      <c r="D109" s="11">
        <v>5.09</v>
      </c>
      <c r="E109" s="11">
        <v>5.89</v>
      </c>
      <c r="F109" s="11">
        <v>8.23</v>
      </c>
      <c r="G109" s="11">
        <v>198.24</v>
      </c>
      <c r="H109" s="11">
        <v>0.08</v>
      </c>
      <c r="I109" s="11">
        <v>1.62</v>
      </c>
      <c r="J109" s="11">
        <v>89.45</v>
      </c>
      <c r="K109" s="11">
        <v>0.36</v>
      </c>
      <c r="L109" s="11">
        <v>13.9</v>
      </c>
      <c r="M109" s="11">
        <v>143.21</v>
      </c>
      <c r="N109" s="11">
        <v>19.11</v>
      </c>
      <c r="O109" s="11">
        <v>1.39</v>
      </c>
    </row>
    <row r="110" spans="1:15" ht="16.5" thickBot="1" x14ac:dyDescent="0.3">
      <c r="A110" s="36">
        <v>235</v>
      </c>
      <c r="B110" s="47" t="s">
        <v>122</v>
      </c>
      <c r="C110" s="54">
        <v>180</v>
      </c>
      <c r="D110" s="39">
        <v>7.64</v>
      </c>
      <c r="E110" s="40">
        <v>9.44</v>
      </c>
      <c r="F110" s="11">
        <v>52.21</v>
      </c>
      <c r="G110" s="40">
        <v>244.4</v>
      </c>
      <c r="H110" s="11"/>
      <c r="I110" s="11"/>
      <c r="J110" s="11"/>
      <c r="K110" s="11"/>
      <c r="L110" s="11"/>
      <c r="M110" s="11"/>
      <c r="N110" s="11"/>
      <c r="O110" s="11"/>
    </row>
    <row r="111" spans="1:15" ht="16.5" thickBot="1" x14ac:dyDescent="0.3">
      <c r="A111" s="6">
        <v>231</v>
      </c>
      <c r="B111" s="7" t="s">
        <v>70</v>
      </c>
      <c r="C111" s="12">
        <v>100</v>
      </c>
      <c r="D111" s="7">
        <v>0.98</v>
      </c>
      <c r="E111" s="8">
        <v>2.23</v>
      </c>
      <c r="F111" s="8">
        <v>2.68</v>
      </c>
      <c r="G111" s="8">
        <v>12.31</v>
      </c>
      <c r="H111" s="8">
        <v>0.12</v>
      </c>
      <c r="I111" s="8">
        <v>0</v>
      </c>
      <c r="J111" s="8">
        <v>0.02</v>
      </c>
      <c r="K111" s="8">
        <v>0.13</v>
      </c>
      <c r="L111" s="8">
        <v>8.57</v>
      </c>
      <c r="M111" s="8">
        <v>69.13</v>
      </c>
      <c r="N111" s="8">
        <v>24.28</v>
      </c>
      <c r="O111" s="8">
        <v>0.8</v>
      </c>
    </row>
    <row r="112" spans="1:15" ht="16.5" thickBot="1" x14ac:dyDescent="0.3">
      <c r="A112" s="49">
        <v>293</v>
      </c>
      <c r="B112" s="35" t="s">
        <v>63</v>
      </c>
      <c r="C112" s="14">
        <v>200</v>
      </c>
      <c r="D112" s="3">
        <v>2</v>
      </c>
      <c r="E112" s="3">
        <v>0.2</v>
      </c>
      <c r="F112" s="3">
        <v>5.8</v>
      </c>
      <c r="G112" s="3">
        <v>36</v>
      </c>
      <c r="H112" s="49">
        <v>0.02</v>
      </c>
      <c r="I112" s="49">
        <v>0.28000000000000003</v>
      </c>
      <c r="J112" s="49">
        <v>0</v>
      </c>
      <c r="K112" s="49">
        <v>0.05</v>
      </c>
      <c r="L112" s="49">
        <v>92.34</v>
      </c>
      <c r="M112" s="49">
        <v>68.08</v>
      </c>
      <c r="N112" s="49">
        <v>13.52</v>
      </c>
      <c r="O112" s="52">
        <v>0.23</v>
      </c>
    </row>
    <row r="113" spans="1:18" ht="16.5" thickBot="1" x14ac:dyDescent="0.3">
      <c r="A113" s="115" t="s">
        <v>32</v>
      </c>
      <c r="B113" s="116"/>
      <c r="C113" s="4">
        <f>C107+C108+C109+C111+C112</f>
        <v>720</v>
      </c>
      <c r="D113" s="5">
        <f>D107+D108+D109+D110+D111+D112</f>
        <v>24.89</v>
      </c>
      <c r="E113" s="5">
        <f t="shared" ref="E113:G113" si="17">E107+E108+E109+E110+E111+E112</f>
        <v>24.92</v>
      </c>
      <c r="F113" s="5">
        <f t="shared" si="17"/>
        <v>99.810000000000016</v>
      </c>
      <c r="G113" s="5">
        <f t="shared" si="17"/>
        <v>1025.7399999999998</v>
      </c>
      <c r="H113" s="5">
        <f t="shared" ref="H113:O113" si="18">H107+H108+H109+H111+H112</f>
        <v>0.32400000000000001</v>
      </c>
      <c r="I113" s="5">
        <f t="shared" si="18"/>
        <v>50.23</v>
      </c>
      <c r="J113" s="5">
        <f t="shared" si="18"/>
        <v>89.92</v>
      </c>
      <c r="K113" s="5">
        <f t="shared" si="18"/>
        <v>5.69</v>
      </c>
      <c r="L113" s="5">
        <f t="shared" si="18"/>
        <v>182.04</v>
      </c>
      <c r="M113" s="5">
        <f t="shared" si="18"/>
        <v>372.17</v>
      </c>
      <c r="N113" s="5">
        <f t="shared" si="18"/>
        <v>89.679999999999993</v>
      </c>
      <c r="O113" s="5">
        <f t="shared" si="18"/>
        <v>4.46</v>
      </c>
    </row>
    <row r="114" spans="1:18" ht="16.5" customHeight="1" thickBot="1" x14ac:dyDescent="0.3">
      <c r="A114" s="106" t="s">
        <v>42</v>
      </c>
      <c r="B114" s="108"/>
      <c r="C114" s="16">
        <f>C105+C113</f>
        <v>1310</v>
      </c>
      <c r="D114" s="5">
        <f>D105+D113</f>
        <v>44.69</v>
      </c>
      <c r="E114" s="5">
        <f t="shared" ref="E114:O114" si="19">E105+E113</f>
        <v>44.89</v>
      </c>
      <c r="F114" s="5">
        <f t="shared" si="19"/>
        <v>178.56</v>
      </c>
      <c r="G114" s="5">
        <f t="shared" si="19"/>
        <v>1769.3999999999996</v>
      </c>
      <c r="H114" s="5">
        <f t="shared" si="19"/>
        <v>0.68399999999999994</v>
      </c>
      <c r="I114" s="5">
        <f t="shared" si="19"/>
        <v>52.959999999999994</v>
      </c>
      <c r="J114" s="5">
        <f t="shared" si="19"/>
        <v>90.04</v>
      </c>
      <c r="K114" s="5">
        <f t="shared" si="19"/>
        <v>7.2000000000000011</v>
      </c>
      <c r="L114" s="5">
        <f t="shared" si="19"/>
        <v>465.61</v>
      </c>
      <c r="M114" s="5">
        <f t="shared" si="19"/>
        <v>746.25</v>
      </c>
      <c r="N114" s="5">
        <f t="shared" si="19"/>
        <v>212.2</v>
      </c>
      <c r="O114" s="5">
        <f t="shared" si="19"/>
        <v>8.5599999999999987</v>
      </c>
    </row>
    <row r="115" spans="1:18" ht="16.5" customHeight="1" thickBot="1" x14ac:dyDescent="0.3">
      <c r="A115" s="104" t="s">
        <v>8</v>
      </c>
      <c r="B115" s="104" t="s">
        <v>9</v>
      </c>
      <c r="C115" s="104" t="s">
        <v>10</v>
      </c>
      <c r="D115" s="106" t="s">
        <v>11</v>
      </c>
      <c r="E115" s="107"/>
      <c r="F115" s="108"/>
      <c r="G115" s="104" t="s">
        <v>12</v>
      </c>
      <c r="H115" s="106" t="s">
        <v>13</v>
      </c>
      <c r="I115" s="107"/>
      <c r="J115" s="107"/>
      <c r="K115" s="108"/>
      <c r="L115" s="106" t="s">
        <v>14</v>
      </c>
      <c r="M115" s="107"/>
      <c r="N115" s="107"/>
      <c r="O115" s="108"/>
    </row>
    <row r="116" spans="1:18" ht="16.5" thickBot="1" x14ac:dyDescent="0.3">
      <c r="A116" s="105"/>
      <c r="B116" s="105"/>
      <c r="C116" s="105"/>
      <c r="D116" s="16" t="s">
        <v>15</v>
      </c>
      <c r="E116" s="16" t="s">
        <v>16</v>
      </c>
      <c r="F116" s="16" t="s">
        <v>17</v>
      </c>
      <c r="G116" s="105"/>
      <c r="H116" s="16" t="s">
        <v>18</v>
      </c>
      <c r="I116" s="16" t="s">
        <v>19</v>
      </c>
      <c r="J116" s="16" t="s">
        <v>20</v>
      </c>
      <c r="K116" s="16" t="s">
        <v>21</v>
      </c>
      <c r="L116" s="16" t="s">
        <v>22</v>
      </c>
      <c r="M116" s="16" t="s">
        <v>23</v>
      </c>
      <c r="N116" s="16" t="s">
        <v>24</v>
      </c>
      <c r="O116" s="16" t="s">
        <v>25</v>
      </c>
    </row>
    <row r="117" spans="1:18" ht="16.5" thickBot="1" x14ac:dyDescent="0.3">
      <c r="A117" s="109" t="s">
        <v>113</v>
      </c>
      <c r="B117" s="110"/>
      <c r="C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1:18" ht="16.5" thickBot="1" x14ac:dyDescent="0.3">
      <c r="A118" s="111" t="s">
        <v>27</v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3"/>
    </row>
    <row r="119" spans="1:18" ht="16.5" thickBot="1" x14ac:dyDescent="0.3">
      <c r="A119" s="6"/>
      <c r="B119" s="7" t="s">
        <v>29</v>
      </c>
      <c r="C119" s="1">
        <v>50</v>
      </c>
      <c r="D119" s="8">
        <v>4.7</v>
      </c>
      <c r="E119" s="8">
        <v>1.2</v>
      </c>
      <c r="F119" s="8">
        <v>11.51</v>
      </c>
      <c r="G119" s="8">
        <v>229.01</v>
      </c>
      <c r="H119" s="8">
        <v>0</v>
      </c>
      <c r="I119" s="8">
        <v>0</v>
      </c>
      <c r="J119" s="8">
        <v>0.02</v>
      </c>
      <c r="K119" s="8">
        <v>0.32</v>
      </c>
      <c r="L119" s="8">
        <v>10</v>
      </c>
      <c r="M119" s="8">
        <v>109.58</v>
      </c>
      <c r="N119" s="8">
        <v>65.569999999999993</v>
      </c>
      <c r="O119" s="8">
        <v>2.2000000000000002</v>
      </c>
    </row>
    <row r="120" spans="1:18" ht="16.5" thickBot="1" x14ac:dyDescent="0.3">
      <c r="A120" s="9"/>
      <c r="B120" s="10" t="s">
        <v>50</v>
      </c>
      <c r="C120" s="12">
        <v>28</v>
      </c>
      <c r="D120" s="11">
        <v>1.32</v>
      </c>
      <c r="E120" s="11">
        <v>0.24</v>
      </c>
      <c r="F120" s="11">
        <v>6.68</v>
      </c>
      <c r="G120" s="11">
        <v>34.799999999999997</v>
      </c>
      <c r="H120" s="11">
        <v>0.01</v>
      </c>
      <c r="I120" s="11">
        <v>0.09</v>
      </c>
      <c r="J120" s="11">
        <v>0.03</v>
      </c>
      <c r="K120" s="11">
        <v>0.06</v>
      </c>
      <c r="L120" s="11">
        <v>105</v>
      </c>
      <c r="M120" s="11">
        <v>105</v>
      </c>
      <c r="N120" s="11">
        <v>4.95</v>
      </c>
      <c r="O120" s="11">
        <v>0.12</v>
      </c>
    </row>
    <row r="121" spans="1:18" ht="16.5" thickBot="1" x14ac:dyDescent="0.3">
      <c r="A121" s="6">
        <v>365</v>
      </c>
      <c r="B121" s="7" t="s">
        <v>58</v>
      </c>
      <c r="C121" s="12">
        <v>10</v>
      </c>
      <c r="D121" s="11">
        <v>0.1</v>
      </c>
      <c r="E121" s="11">
        <v>7.2</v>
      </c>
      <c r="F121" s="11">
        <v>0.1</v>
      </c>
      <c r="G121" s="11">
        <v>66</v>
      </c>
      <c r="H121" s="8">
        <v>0</v>
      </c>
      <c r="I121" s="8">
        <v>0</v>
      </c>
      <c r="J121" s="8">
        <v>0</v>
      </c>
      <c r="K121" s="8">
        <v>0</v>
      </c>
      <c r="L121" s="8">
        <v>3.45</v>
      </c>
      <c r="M121" s="8">
        <v>2</v>
      </c>
      <c r="N121" s="8">
        <v>1.5</v>
      </c>
      <c r="O121" s="8">
        <v>0.25</v>
      </c>
    </row>
    <row r="122" spans="1:18" ht="16.5" thickBot="1" x14ac:dyDescent="0.3">
      <c r="A122" s="13">
        <v>106</v>
      </c>
      <c r="B122" s="10" t="s">
        <v>185</v>
      </c>
      <c r="C122" s="1">
        <v>200</v>
      </c>
      <c r="D122" s="11">
        <v>6.53</v>
      </c>
      <c r="E122" s="11">
        <v>5.08</v>
      </c>
      <c r="F122" s="11">
        <v>38.78</v>
      </c>
      <c r="G122" s="11">
        <v>234.92</v>
      </c>
      <c r="H122" s="11">
        <v>0.15</v>
      </c>
      <c r="I122" s="11"/>
      <c r="J122" s="11"/>
      <c r="K122" s="11">
        <v>1.31</v>
      </c>
      <c r="L122" s="11">
        <v>23</v>
      </c>
      <c r="M122" s="11">
        <v>87</v>
      </c>
      <c r="N122" s="11">
        <v>33</v>
      </c>
      <c r="O122" s="11">
        <v>2</v>
      </c>
    </row>
    <row r="123" spans="1:18" ht="16.5" thickBot="1" x14ac:dyDescent="0.3">
      <c r="A123" s="13">
        <v>366</v>
      </c>
      <c r="B123" s="10" t="s">
        <v>28</v>
      </c>
      <c r="C123" s="1">
        <v>40</v>
      </c>
      <c r="D123" s="11">
        <v>5.62</v>
      </c>
      <c r="E123" s="11">
        <v>6.27</v>
      </c>
      <c r="F123" s="11">
        <v>0</v>
      </c>
      <c r="G123" s="11">
        <v>121.3</v>
      </c>
      <c r="H123" s="11"/>
      <c r="I123" s="11"/>
      <c r="J123" s="11"/>
      <c r="K123" s="11"/>
      <c r="L123" s="11"/>
      <c r="M123" s="11"/>
      <c r="N123" s="11"/>
      <c r="O123" s="11"/>
    </row>
    <row r="124" spans="1:18" ht="16.5" thickBot="1" x14ac:dyDescent="0.3">
      <c r="A124" s="6">
        <v>294</v>
      </c>
      <c r="B124" s="7" t="s">
        <v>157</v>
      </c>
      <c r="C124" s="1">
        <v>200</v>
      </c>
      <c r="D124" s="10">
        <v>0.08</v>
      </c>
      <c r="E124" s="11">
        <v>0.01</v>
      </c>
      <c r="F124" s="11">
        <v>15.31</v>
      </c>
      <c r="G124" s="11">
        <v>61.62</v>
      </c>
      <c r="H124" s="8">
        <f>H119+H120+H121+H122</f>
        <v>0.16</v>
      </c>
      <c r="I124" s="8">
        <v>0</v>
      </c>
      <c r="J124" s="8">
        <v>0.05</v>
      </c>
      <c r="K124" s="8">
        <v>0.1</v>
      </c>
      <c r="L124" s="8">
        <v>2.4</v>
      </c>
      <c r="M124" s="8">
        <v>3</v>
      </c>
      <c r="N124" s="8">
        <v>0.05</v>
      </c>
      <c r="O124" s="8">
        <v>0.02</v>
      </c>
    </row>
    <row r="125" spans="1:18" ht="15.75" thickBot="1" x14ac:dyDescent="0.3">
      <c r="A125" s="2"/>
      <c r="B125" s="3"/>
      <c r="C125" s="1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8" ht="16.5" thickBot="1" x14ac:dyDescent="0.3">
      <c r="A126" s="115" t="s">
        <v>30</v>
      </c>
      <c r="B126" s="116"/>
      <c r="C126" s="4">
        <f>C119+C120+C121+C122+C123+C124+C125</f>
        <v>528</v>
      </c>
      <c r="D126" s="4">
        <f>D119+D120+D121+D122+D123+D124</f>
        <v>18.349999999999998</v>
      </c>
      <c r="E126" s="4">
        <f t="shared" ref="E126:G126" si="20">E119+E120+E121+E122+E123+E124</f>
        <v>20.000000000000004</v>
      </c>
      <c r="F126" s="4">
        <f t="shared" si="20"/>
        <v>72.38</v>
      </c>
      <c r="G126" s="4">
        <f t="shared" si="20"/>
        <v>747.65</v>
      </c>
      <c r="H126" s="4">
        <f t="shared" ref="H126:O126" si="21">H119+H120+H121+H122+H124+H125</f>
        <v>0.32</v>
      </c>
      <c r="I126" s="4">
        <f t="shared" si="21"/>
        <v>0.09</v>
      </c>
      <c r="J126" s="4">
        <f t="shared" si="21"/>
        <v>0.1</v>
      </c>
      <c r="K126" s="4">
        <f t="shared" si="21"/>
        <v>1.79</v>
      </c>
      <c r="L126" s="4">
        <f t="shared" si="21"/>
        <v>143.85</v>
      </c>
      <c r="M126" s="4">
        <f t="shared" si="21"/>
        <v>306.58</v>
      </c>
      <c r="N126" s="4">
        <f t="shared" si="21"/>
        <v>105.07</v>
      </c>
      <c r="O126" s="4">
        <f t="shared" si="21"/>
        <v>4.59</v>
      </c>
    </row>
    <row r="127" spans="1:18" ht="16.5" thickBot="1" x14ac:dyDescent="0.3">
      <c r="A127" s="88"/>
      <c r="B127" s="43"/>
      <c r="C127" s="119" t="s">
        <v>31</v>
      </c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0"/>
      <c r="R127" t="s">
        <v>84</v>
      </c>
    </row>
    <row r="128" spans="1:18" ht="16.5" thickBot="1" x14ac:dyDescent="0.3">
      <c r="A128" s="88"/>
      <c r="B128" s="43"/>
      <c r="C128" s="34"/>
      <c r="D128" s="44"/>
      <c r="E128" s="44"/>
      <c r="F128" s="44"/>
      <c r="G128" s="44"/>
      <c r="H128" s="44"/>
      <c r="I128" s="44"/>
      <c r="J128" s="45"/>
      <c r="K128" s="44"/>
      <c r="L128" s="44"/>
      <c r="M128" s="44"/>
      <c r="N128" s="44"/>
      <c r="O128" s="18"/>
    </row>
    <row r="129" spans="1:18" ht="16.5" thickBot="1" x14ac:dyDescent="0.3">
      <c r="A129" s="9"/>
      <c r="B129" s="10" t="s">
        <v>29</v>
      </c>
      <c r="C129" s="1">
        <v>50</v>
      </c>
      <c r="D129" s="8">
        <v>4.7</v>
      </c>
      <c r="E129" s="8">
        <v>1.2</v>
      </c>
      <c r="F129" s="8">
        <v>11.51</v>
      </c>
      <c r="G129" s="8">
        <v>229.01</v>
      </c>
      <c r="H129" s="8">
        <v>0</v>
      </c>
      <c r="I129" s="8">
        <v>0</v>
      </c>
      <c r="J129" s="8">
        <v>0.02</v>
      </c>
      <c r="K129" s="8">
        <v>0.32</v>
      </c>
      <c r="L129" s="8">
        <v>10</v>
      </c>
      <c r="M129" s="8">
        <v>109.58</v>
      </c>
      <c r="N129" s="8">
        <v>65.569999999999993</v>
      </c>
      <c r="O129" s="8">
        <v>2.2000000000000002</v>
      </c>
    </row>
    <row r="130" spans="1:18" ht="16.5" thickBot="1" x14ac:dyDescent="0.3">
      <c r="A130" s="6"/>
      <c r="B130" s="7" t="s">
        <v>50</v>
      </c>
      <c r="C130" s="12">
        <v>28</v>
      </c>
      <c r="D130" s="7">
        <v>1.32</v>
      </c>
      <c r="E130" s="8">
        <v>0.24</v>
      </c>
      <c r="F130" s="8">
        <v>6.68</v>
      </c>
      <c r="G130" s="8">
        <v>34.799999999999997</v>
      </c>
      <c r="H130" s="8">
        <v>7.0000000000000007E-2</v>
      </c>
      <c r="I130" s="8">
        <v>18.04</v>
      </c>
      <c r="J130" s="8">
        <v>0.24</v>
      </c>
      <c r="K130" s="8">
        <v>0.22</v>
      </c>
      <c r="L130" s="8">
        <v>44.23</v>
      </c>
      <c r="M130" s="8">
        <v>53.63</v>
      </c>
      <c r="N130" s="8">
        <v>21.58</v>
      </c>
      <c r="O130" s="8">
        <v>0.77</v>
      </c>
    </row>
    <row r="131" spans="1:18" ht="16.5" thickBot="1" x14ac:dyDescent="0.3">
      <c r="A131" s="9">
        <v>42</v>
      </c>
      <c r="B131" s="10" t="s">
        <v>71</v>
      </c>
      <c r="C131" s="1">
        <v>250</v>
      </c>
      <c r="D131" s="11">
        <v>7.11</v>
      </c>
      <c r="E131" s="11">
        <v>9.34</v>
      </c>
      <c r="F131" s="11">
        <v>12.57</v>
      </c>
      <c r="G131" s="11">
        <v>98.26</v>
      </c>
      <c r="H131" s="11">
        <v>0.21</v>
      </c>
      <c r="I131" s="11">
        <v>2.63</v>
      </c>
      <c r="J131" s="11">
        <v>1.45</v>
      </c>
      <c r="K131" s="11">
        <v>2.08</v>
      </c>
      <c r="L131" s="11">
        <v>67.63</v>
      </c>
      <c r="M131" s="11">
        <v>495.08</v>
      </c>
      <c r="N131" s="11">
        <v>120.08</v>
      </c>
      <c r="O131" s="11">
        <v>4.4800000000000004</v>
      </c>
      <c r="R131" t="s">
        <v>83</v>
      </c>
    </row>
    <row r="132" spans="1:18" ht="16.5" thickBot="1" x14ac:dyDescent="0.3">
      <c r="A132" s="6">
        <v>127</v>
      </c>
      <c r="B132" s="7" t="s">
        <v>158</v>
      </c>
      <c r="C132" s="12">
        <v>230</v>
      </c>
      <c r="D132" s="8">
        <v>7.57</v>
      </c>
      <c r="E132" s="8">
        <v>9.31</v>
      </c>
      <c r="F132" s="8">
        <v>37.58</v>
      </c>
      <c r="G132" s="8">
        <v>375.54</v>
      </c>
      <c r="H132" s="8">
        <v>0.02</v>
      </c>
      <c r="I132" s="8">
        <v>8.66</v>
      </c>
      <c r="J132" s="8">
        <v>0</v>
      </c>
      <c r="K132" s="8">
        <v>0.12</v>
      </c>
      <c r="L132" s="8">
        <v>12.66</v>
      </c>
      <c r="M132" s="8">
        <v>7.82</v>
      </c>
      <c r="N132" s="8">
        <v>5.93</v>
      </c>
      <c r="O132" s="8">
        <v>1.33</v>
      </c>
    </row>
    <row r="133" spans="1:18" ht="16.5" thickBot="1" x14ac:dyDescent="0.3">
      <c r="A133" s="73">
        <v>336</v>
      </c>
      <c r="B133" s="47" t="s">
        <v>149</v>
      </c>
      <c r="C133" s="54">
        <v>50</v>
      </c>
      <c r="D133" s="39">
        <v>3.12</v>
      </c>
      <c r="E133" s="40">
        <v>4.68</v>
      </c>
      <c r="F133" s="11">
        <v>10.1</v>
      </c>
      <c r="G133" s="40">
        <v>154.19999999999999</v>
      </c>
      <c r="H133" s="8"/>
      <c r="I133" s="8"/>
      <c r="J133" s="8"/>
      <c r="K133" s="8"/>
      <c r="L133" s="8"/>
      <c r="M133" s="8"/>
      <c r="N133" s="8"/>
      <c r="O133" s="8"/>
    </row>
    <row r="134" spans="1:18" ht="16.5" thickBot="1" x14ac:dyDescent="0.3">
      <c r="A134" s="6">
        <v>278</v>
      </c>
      <c r="B134" s="7" t="s">
        <v>57</v>
      </c>
      <c r="C134" s="12">
        <v>200</v>
      </c>
      <c r="D134" s="11">
        <v>0.1</v>
      </c>
      <c r="E134" s="11">
        <v>0.04</v>
      </c>
      <c r="F134" s="11">
        <v>19.52</v>
      </c>
      <c r="G134" s="11">
        <v>85.87</v>
      </c>
      <c r="H134" s="8">
        <v>0</v>
      </c>
      <c r="I134" s="8">
        <v>0.16</v>
      </c>
      <c r="J134" s="8">
        <v>0</v>
      </c>
      <c r="K134" s="8">
        <v>0</v>
      </c>
      <c r="L134" s="8">
        <v>7.64</v>
      </c>
      <c r="M134" s="8">
        <v>8.27</v>
      </c>
      <c r="N134" s="8">
        <v>2.2400000000000002</v>
      </c>
      <c r="O134" s="8">
        <v>0.45</v>
      </c>
    </row>
    <row r="135" spans="1:18" ht="16.5" thickBot="1" x14ac:dyDescent="0.3">
      <c r="A135" s="111" t="s">
        <v>32</v>
      </c>
      <c r="B135" s="113"/>
      <c r="C135" s="4">
        <f>C129+C130+C131+C132+C133+C134</f>
        <v>808</v>
      </c>
      <c r="D135" s="5">
        <f>D129+D130+D131+D132+D133+D134</f>
        <v>23.920000000000005</v>
      </c>
      <c r="E135" s="5">
        <f t="shared" ref="E135:G135" si="22">E129+E130+E131+E132+E133+E134</f>
        <v>24.81</v>
      </c>
      <c r="F135" s="5">
        <f t="shared" si="22"/>
        <v>97.96</v>
      </c>
      <c r="G135" s="5">
        <f t="shared" si="22"/>
        <v>977.68</v>
      </c>
      <c r="H135" s="5">
        <f t="shared" ref="H135:O135" si="23">SUM(H129:H132)</f>
        <v>0.30000000000000004</v>
      </c>
      <c r="I135" s="5">
        <f t="shared" si="23"/>
        <v>29.33</v>
      </c>
      <c r="J135" s="5">
        <f t="shared" si="23"/>
        <v>1.71</v>
      </c>
      <c r="K135" s="5">
        <f t="shared" si="23"/>
        <v>2.74</v>
      </c>
      <c r="L135" s="5">
        <f t="shared" si="23"/>
        <v>134.51999999999998</v>
      </c>
      <c r="M135" s="5">
        <f t="shared" si="23"/>
        <v>666.11</v>
      </c>
      <c r="N135" s="5">
        <f t="shared" si="23"/>
        <v>213.16</v>
      </c>
      <c r="O135" s="5">
        <f t="shared" si="23"/>
        <v>8.7800000000000011</v>
      </c>
    </row>
    <row r="136" spans="1:18" ht="16.5" customHeight="1" thickBot="1" x14ac:dyDescent="0.3">
      <c r="A136" s="106" t="s">
        <v>114</v>
      </c>
      <c r="B136" s="108"/>
      <c r="C136" s="16">
        <f>C126+C135</f>
        <v>1336</v>
      </c>
      <c r="D136" s="5">
        <f>D126+D135</f>
        <v>42.27</v>
      </c>
      <c r="E136" s="5">
        <f t="shared" ref="E136:O136" si="24">E126+E135</f>
        <v>44.81</v>
      </c>
      <c r="F136" s="5">
        <f t="shared" si="24"/>
        <v>170.33999999999997</v>
      </c>
      <c r="G136" s="5">
        <f t="shared" si="24"/>
        <v>1725.33</v>
      </c>
      <c r="H136" s="5">
        <f t="shared" si="24"/>
        <v>0.62000000000000011</v>
      </c>
      <c r="I136" s="5">
        <f t="shared" si="24"/>
        <v>29.419999999999998</v>
      </c>
      <c r="J136" s="5">
        <f t="shared" si="24"/>
        <v>1.81</v>
      </c>
      <c r="K136" s="5">
        <f t="shared" si="24"/>
        <v>4.53</v>
      </c>
      <c r="L136" s="5">
        <f t="shared" si="24"/>
        <v>278.37</v>
      </c>
      <c r="M136" s="5">
        <f t="shared" si="24"/>
        <v>972.69</v>
      </c>
      <c r="N136" s="5">
        <f t="shared" si="24"/>
        <v>318.23</v>
      </c>
      <c r="O136" s="5">
        <f t="shared" si="24"/>
        <v>13.370000000000001</v>
      </c>
    </row>
    <row r="137" spans="1:18" ht="16.5" customHeight="1" thickBot="1" x14ac:dyDescent="0.3">
      <c r="A137" s="104" t="s">
        <v>8</v>
      </c>
      <c r="B137" s="104" t="s">
        <v>9</v>
      </c>
      <c r="C137" s="104" t="s">
        <v>10</v>
      </c>
      <c r="D137" s="106" t="s">
        <v>11</v>
      </c>
      <c r="E137" s="107"/>
      <c r="F137" s="108"/>
      <c r="G137" s="104" t="s">
        <v>12</v>
      </c>
      <c r="H137" s="106" t="s">
        <v>13</v>
      </c>
      <c r="I137" s="107"/>
      <c r="J137" s="107"/>
      <c r="K137" s="108"/>
      <c r="L137" s="106" t="s">
        <v>14</v>
      </c>
      <c r="M137" s="107"/>
      <c r="N137" s="107"/>
      <c r="O137" s="108"/>
    </row>
    <row r="138" spans="1:18" ht="16.5" thickBot="1" x14ac:dyDescent="0.3">
      <c r="A138" s="105"/>
      <c r="B138" s="105"/>
      <c r="C138" s="105"/>
      <c r="D138" s="16" t="s">
        <v>15</v>
      </c>
      <c r="E138" s="16" t="s">
        <v>16</v>
      </c>
      <c r="F138" s="16" t="s">
        <v>17</v>
      </c>
      <c r="G138" s="105"/>
      <c r="H138" s="16" t="s">
        <v>18</v>
      </c>
      <c r="I138" s="16" t="s">
        <v>19</v>
      </c>
      <c r="J138" s="16" t="s">
        <v>20</v>
      </c>
      <c r="K138" s="16" t="s">
        <v>21</v>
      </c>
      <c r="L138" s="16" t="s">
        <v>22</v>
      </c>
      <c r="M138" s="16" t="s">
        <v>23</v>
      </c>
      <c r="N138" s="16" t="s">
        <v>24</v>
      </c>
      <c r="O138" s="16" t="s">
        <v>25</v>
      </c>
    </row>
    <row r="139" spans="1:18" ht="16.5" thickBot="1" x14ac:dyDescent="0.3">
      <c r="A139" s="109" t="s">
        <v>116</v>
      </c>
      <c r="B139" s="110"/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</row>
    <row r="140" spans="1:18" ht="16.5" thickBot="1" x14ac:dyDescent="0.3">
      <c r="A140" s="111" t="s">
        <v>27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3"/>
    </row>
    <row r="141" spans="1:18" ht="16.5" thickBot="1" x14ac:dyDescent="0.3">
      <c r="A141" s="6"/>
      <c r="B141" s="7" t="s">
        <v>29</v>
      </c>
      <c r="C141" s="1">
        <v>50</v>
      </c>
      <c r="D141" s="8">
        <v>4.7</v>
      </c>
      <c r="E141" s="8">
        <v>1.2</v>
      </c>
      <c r="F141" s="8">
        <v>11.51</v>
      </c>
      <c r="G141" s="8">
        <v>229.01</v>
      </c>
      <c r="H141" s="8">
        <v>0.21</v>
      </c>
      <c r="I141" s="8">
        <v>1.3</v>
      </c>
      <c r="J141" s="8">
        <v>0.05</v>
      </c>
      <c r="K141" s="8">
        <v>0.17</v>
      </c>
      <c r="L141" s="8">
        <v>132.15</v>
      </c>
      <c r="M141" s="8">
        <v>184.7</v>
      </c>
      <c r="N141" s="8">
        <v>47.23</v>
      </c>
      <c r="O141" s="8">
        <v>1.21</v>
      </c>
    </row>
    <row r="142" spans="1:18" ht="16.5" thickBot="1" x14ac:dyDescent="0.3">
      <c r="A142" s="9">
        <v>365</v>
      </c>
      <c r="B142" s="10" t="s">
        <v>58</v>
      </c>
      <c r="C142" s="1">
        <v>10</v>
      </c>
      <c r="D142" s="11">
        <v>0.1</v>
      </c>
      <c r="E142" s="11">
        <v>7.2</v>
      </c>
      <c r="F142" s="11">
        <v>0.1</v>
      </c>
      <c r="G142" s="11">
        <v>66</v>
      </c>
      <c r="H142" s="11">
        <v>0.01</v>
      </c>
      <c r="I142" s="11">
        <v>0.09</v>
      </c>
      <c r="J142" s="11">
        <v>0.03</v>
      </c>
      <c r="K142" s="11">
        <v>0.06</v>
      </c>
      <c r="L142" s="11">
        <v>105</v>
      </c>
      <c r="M142" s="11">
        <v>105</v>
      </c>
      <c r="N142" s="11">
        <v>4.95</v>
      </c>
      <c r="O142" s="11">
        <v>0.12</v>
      </c>
    </row>
    <row r="143" spans="1:18" ht="16.5" thickBot="1" x14ac:dyDescent="0.3">
      <c r="A143" s="6">
        <v>119</v>
      </c>
      <c r="B143" s="7" t="s">
        <v>161</v>
      </c>
      <c r="C143" s="12">
        <v>220</v>
      </c>
      <c r="D143" s="8">
        <v>1.54</v>
      </c>
      <c r="E143" s="8">
        <v>1.59</v>
      </c>
      <c r="F143" s="8">
        <v>43.99</v>
      </c>
      <c r="G143" s="8">
        <v>158.65</v>
      </c>
      <c r="H143" s="8">
        <v>0.08</v>
      </c>
      <c r="I143" s="8">
        <v>1.19</v>
      </c>
      <c r="J143" s="8">
        <v>0.03</v>
      </c>
      <c r="K143" s="8">
        <v>0</v>
      </c>
      <c r="L143" s="8">
        <v>112.63</v>
      </c>
      <c r="M143" s="8">
        <v>83.9</v>
      </c>
      <c r="N143" s="8">
        <v>14.14</v>
      </c>
      <c r="O143" s="8">
        <v>0.32</v>
      </c>
    </row>
    <row r="144" spans="1:18" ht="16.5" thickBot="1" x14ac:dyDescent="0.3">
      <c r="A144" s="6">
        <v>295</v>
      </c>
      <c r="B144" s="7" t="s">
        <v>132</v>
      </c>
      <c r="C144" s="12">
        <v>200</v>
      </c>
      <c r="D144" s="8">
        <v>4.7300000000000004</v>
      </c>
      <c r="E144" s="8">
        <v>2.09</v>
      </c>
      <c r="F144" s="8">
        <v>11.88</v>
      </c>
      <c r="G144" s="8">
        <v>148.44</v>
      </c>
      <c r="H144" s="11">
        <v>0.11</v>
      </c>
      <c r="I144" s="11"/>
      <c r="J144" s="11"/>
      <c r="K144" s="11">
        <v>0.98</v>
      </c>
      <c r="L144" s="11">
        <v>17.25</v>
      </c>
      <c r="M144" s="11">
        <v>65.25</v>
      </c>
      <c r="N144" s="11">
        <v>24.75</v>
      </c>
      <c r="O144" s="11">
        <v>1.5</v>
      </c>
    </row>
    <row r="145" spans="1:15" ht="16.5" thickBot="1" x14ac:dyDescent="0.3">
      <c r="A145" s="13">
        <v>366</v>
      </c>
      <c r="B145" s="10" t="s">
        <v>28</v>
      </c>
      <c r="C145" s="1">
        <v>40</v>
      </c>
      <c r="D145" s="11">
        <v>5.62</v>
      </c>
      <c r="E145" s="11">
        <v>6.27</v>
      </c>
      <c r="F145" s="11">
        <v>0</v>
      </c>
      <c r="G145" s="11">
        <v>121.3</v>
      </c>
      <c r="H145" s="8"/>
      <c r="I145" s="8"/>
      <c r="J145" s="8"/>
      <c r="K145" s="8"/>
      <c r="L145" s="8"/>
      <c r="M145" s="8"/>
      <c r="N145" s="8"/>
      <c r="O145" s="8"/>
    </row>
    <row r="146" spans="1:15" ht="15.75" thickBot="1" x14ac:dyDescent="0.3">
      <c r="A146" s="2"/>
      <c r="B146" s="3" t="s">
        <v>59</v>
      </c>
      <c r="C146" s="14">
        <v>100</v>
      </c>
      <c r="D146" s="3">
        <v>3.2</v>
      </c>
      <c r="E146" s="93">
        <v>1.5</v>
      </c>
      <c r="F146" s="94">
        <v>5.9</v>
      </c>
      <c r="G146" s="95">
        <v>17.5</v>
      </c>
      <c r="H146" s="3">
        <v>1E-3</v>
      </c>
      <c r="I146" s="3">
        <v>1.38</v>
      </c>
      <c r="J146" s="3">
        <v>0</v>
      </c>
      <c r="K146" s="3">
        <v>0</v>
      </c>
      <c r="L146" s="3">
        <v>4.54</v>
      </c>
      <c r="M146" s="3">
        <v>5.71</v>
      </c>
      <c r="N146" s="3">
        <v>3.29</v>
      </c>
      <c r="O146" s="3">
        <v>0.15</v>
      </c>
    </row>
    <row r="147" spans="1:15" ht="16.5" thickBot="1" x14ac:dyDescent="0.3">
      <c r="A147" s="111" t="s">
        <v>30</v>
      </c>
      <c r="B147" s="113"/>
      <c r="C147" s="4">
        <f>C141+C142+C143+C144+C145+C146</f>
        <v>620</v>
      </c>
      <c r="D147" s="15">
        <f>D141+D142+D143+D144+D145+D146</f>
        <v>19.89</v>
      </c>
      <c r="E147" s="15">
        <f t="shared" ref="E147:O147" si="25">E141+E142+E143+E144+E145+E146</f>
        <v>19.850000000000001</v>
      </c>
      <c r="F147" s="15">
        <f t="shared" si="25"/>
        <v>73.38000000000001</v>
      </c>
      <c r="G147" s="15">
        <f t="shared" si="25"/>
        <v>740.89999999999986</v>
      </c>
      <c r="H147" s="15">
        <f t="shared" si="25"/>
        <v>0.41099999999999998</v>
      </c>
      <c r="I147" s="15">
        <f t="shared" si="25"/>
        <v>3.96</v>
      </c>
      <c r="J147" s="15">
        <f t="shared" si="25"/>
        <v>0.11</v>
      </c>
      <c r="K147" s="15">
        <f t="shared" si="25"/>
        <v>1.21</v>
      </c>
      <c r="L147" s="15">
        <f t="shared" si="25"/>
        <v>371.57</v>
      </c>
      <c r="M147" s="15">
        <f t="shared" si="25"/>
        <v>444.56</v>
      </c>
      <c r="N147" s="15">
        <f t="shared" si="25"/>
        <v>94.36</v>
      </c>
      <c r="O147" s="15">
        <f t="shared" si="25"/>
        <v>3.3000000000000003</v>
      </c>
    </row>
    <row r="148" spans="1:15" ht="16.5" thickBot="1" x14ac:dyDescent="0.3">
      <c r="A148" s="9"/>
      <c r="B148" s="10" t="s">
        <v>29</v>
      </c>
      <c r="C148" s="1">
        <v>50</v>
      </c>
      <c r="D148" s="8">
        <v>4.7</v>
      </c>
      <c r="E148" s="8">
        <v>1.2</v>
      </c>
      <c r="F148" s="8">
        <v>11.51</v>
      </c>
      <c r="G148" s="8">
        <v>229.01</v>
      </c>
      <c r="H148" s="8">
        <v>0.21</v>
      </c>
      <c r="I148" s="8">
        <v>1.3</v>
      </c>
      <c r="J148" s="8">
        <v>0.05</v>
      </c>
      <c r="K148" s="8">
        <v>0.17</v>
      </c>
      <c r="L148" s="8">
        <v>132.15</v>
      </c>
      <c r="M148" s="8">
        <v>184.7</v>
      </c>
      <c r="N148" s="8">
        <v>47.23</v>
      </c>
      <c r="O148" s="8">
        <v>1.21</v>
      </c>
    </row>
    <row r="149" spans="1:15" ht="16.5" thickBot="1" x14ac:dyDescent="0.3">
      <c r="A149" s="6">
        <v>44</v>
      </c>
      <c r="B149" s="7" t="s">
        <v>74</v>
      </c>
      <c r="C149" s="12">
        <v>250</v>
      </c>
      <c r="D149" s="7">
        <v>1.54</v>
      </c>
      <c r="E149" s="8">
        <v>2.89</v>
      </c>
      <c r="F149" s="8">
        <v>10.35</v>
      </c>
      <c r="G149" s="8">
        <v>73.650000000000006</v>
      </c>
      <c r="H149" s="8"/>
      <c r="I149" s="8">
        <v>25.75</v>
      </c>
      <c r="J149" s="8">
        <v>7.7</v>
      </c>
      <c r="K149" s="8">
        <v>1.88</v>
      </c>
      <c r="L149" s="8">
        <v>27.18</v>
      </c>
      <c r="M149" s="8">
        <v>171.23</v>
      </c>
      <c r="N149" s="8">
        <v>44.13</v>
      </c>
      <c r="O149" s="8">
        <v>2.56</v>
      </c>
    </row>
    <row r="150" spans="1:15" ht="16.5" thickBot="1" x14ac:dyDescent="0.3">
      <c r="A150" s="9">
        <v>180</v>
      </c>
      <c r="B150" s="10" t="s">
        <v>75</v>
      </c>
      <c r="C150" s="1">
        <v>100</v>
      </c>
      <c r="D150" s="11">
        <v>15.82</v>
      </c>
      <c r="E150" s="11">
        <v>4.5599999999999996</v>
      </c>
      <c r="F150" s="11">
        <v>6.74</v>
      </c>
      <c r="G150" s="11">
        <v>134.97999999999999</v>
      </c>
      <c r="H150" s="11">
        <v>0.08</v>
      </c>
      <c r="I150" s="11">
        <v>1.75</v>
      </c>
      <c r="J150" s="11">
        <v>0.18</v>
      </c>
      <c r="K150" s="11">
        <v>6.75</v>
      </c>
      <c r="L150" s="11">
        <v>16.05</v>
      </c>
      <c r="M150" s="11">
        <v>199.46</v>
      </c>
      <c r="N150" s="11">
        <v>25.5</v>
      </c>
      <c r="O150" s="11">
        <v>3.2</v>
      </c>
    </row>
    <row r="151" spans="1:15" ht="16.5" thickBot="1" x14ac:dyDescent="0.3">
      <c r="A151" s="6">
        <v>227</v>
      </c>
      <c r="B151" s="7" t="s">
        <v>54</v>
      </c>
      <c r="C151" s="12">
        <v>180</v>
      </c>
      <c r="D151" s="8">
        <v>1.47</v>
      </c>
      <c r="E151" s="8">
        <v>11.04</v>
      </c>
      <c r="F151" s="8">
        <v>37.5</v>
      </c>
      <c r="G151" s="8">
        <v>354.28800000000001</v>
      </c>
      <c r="H151" s="8">
        <v>0</v>
      </c>
      <c r="I151" s="8">
        <v>3.36</v>
      </c>
      <c r="J151" s="8">
        <v>0</v>
      </c>
      <c r="K151" s="8">
        <v>1.2E-2</v>
      </c>
      <c r="L151" s="8">
        <v>7.2</v>
      </c>
      <c r="M151" s="8">
        <v>4.2480000000000002</v>
      </c>
      <c r="N151" s="8">
        <v>2.81</v>
      </c>
      <c r="O151" s="8">
        <v>0.34799999999999998</v>
      </c>
    </row>
    <row r="152" spans="1:15" ht="16.5" thickBot="1" x14ac:dyDescent="0.3">
      <c r="A152" s="6">
        <v>11</v>
      </c>
      <c r="B152" s="7" t="s">
        <v>76</v>
      </c>
      <c r="C152" s="12">
        <v>100</v>
      </c>
      <c r="D152" s="8">
        <v>0.9</v>
      </c>
      <c r="E152" s="8">
        <v>5.16</v>
      </c>
      <c r="F152" s="8">
        <v>5.98</v>
      </c>
      <c r="G152" s="8">
        <v>128.11000000000001</v>
      </c>
      <c r="H152" s="8">
        <v>0.02</v>
      </c>
      <c r="I152" s="8">
        <v>4</v>
      </c>
      <c r="J152" s="8">
        <v>0</v>
      </c>
      <c r="K152" s="8">
        <v>0.2</v>
      </c>
      <c r="L152" s="8">
        <v>14</v>
      </c>
      <c r="M152" s="8">
        <v>14</v>
      </c>
      <c r="N152" s="8">
        <v>8</v>
      </c>
      <c r="O152" s="8">
        <v>2.8</v>
      </c>
    </row>
    <row r="153" spans="1:15" ht="16.5" thickBot="1" x14ac:dyDescent="0.3">
      <c r="A153" s="13">
        <v>283</v>
      </c>
      <c r="B153" s="10" t="s">
        <v>62</v>
      </c>
      <c r="C153" s="1">
        <v>200</v>
      </c>
      <c r="D153" s="11">
        <v>0.56000000000000005</v>
      </c>
      <c r="E153" s="11">
        <v>0</v>
      </c>
      <c r="F153" s="11">
        <v>27.89</v>
      </c>
      <c r="G153" s="11">
        <v>113.79</v>
      </c>
      <c r="H153" s="11">
        <v>0.11</v>
      </c>
      <c r="I153" s="11"/>
      <c r="J153" s="11"/>
      <c r="K153" s="11">
        <v>0.98</v>
      </c>
      <c r="L153" s="11">
        <v>17.25</v>
      </c>
      <c r="M153" s="11">
        <v>65.25</v>
      </c>
      <c r="N153" s="11">
        <v>24.75</v>
      </c>
      <c r="O153" s="11">
        <v>1.5</v>
      </c>
    </row>
    <row r="154" spans="1:15" ht="16.5" thickBot="1" x14ac:dyDescent="0.3">
      <c r="A154" s="111" t="s">
        <v>32</v>
      </c>
      <c r="B154" s="113"/>
      <c r="C154" s="4">
        <f>C148+C149+C150+C151+C152+C153</f>
        <v>880</v>
      </c>
      <c r="D154" s="5">
        <f>D148+D149+D150+D151+D152+D153</f>
        <v>24.99</v>
      </c>
      <c r="E154" s="5">
        <f t="shared" ref="E154:O154" si="26">E148+E149+E150+E151+E152+E153</f>
        <v>24.849999999999998</v>
      </c>
      <c r="F154" s="5">
        <f t="shared" si="26"/>
        <v>99.97</v>
      </c>
      <c r="G154" s="5">
        <f t="shared" si="26"/>
        <v>1033.828</v>
      </c>
      <c r="H154" s="5">
        <f t="shared" si="26"/>
        <v>0.42</v>
      </c>
      <c r="I154" s="5">
        <f t="shared" si="26"/>
        <v>36.160000000000004</v>
      </c>
      <c r="J154" s="5">
        <f t="shared" si="26"/>
        <v>7.93</v>
      </c>
      <c r="K154" s="5">
        <f t="shared" si="26"/>
        <v>9.9920000000000009</v>
      </c>
      <c r="L154" s="5">
        <f t="shared" si="26"/>
        <v>213.83</v>
      </c>
      <c r="M154" s="5">
        <f t="shared" si="26"/>
        <v>638.88800000000003</v>
      </c>
      <c r="N154" s="5">
        <f t="shared" si="26"/>
        <v>152.42000000000002</v>
      </c>
      <c r="O154" s="5">
        <f t="shared" si="26"/>
        <v>11.618</v>
      </c>
    </row>
    <row r="155" spans="1:15" ht="16.5" customHeight="1" thickBot="1" x14ac:dyDescent="0.3">
      <c r="A155" s="106" t="s">
        <v>118</v>
      </c>
      <c r="B155" s="108"/>
      <c r="C155" s="16">
        <f>C147+C154</f>
        <v>1500</v>
      </c>
      <c r="D155" s="5">
        <f>D147+D154</f>
        <v>44.879999999999995</v>
      </c>
      <c r="E155" s="5">
        <f t="shared" ref="E155:O155" si="27">E147+E154</f>
        <v>44.7</v>
      </c>
      <c r="F155" s="5">
        <f t="shared" si="27"/>
        <v>173.35000000000002</v>
      </c>
      <c r="G155" s="5">
        <f t="shared" si="27"/>
        <v>1774.7279999999998</v>
      </c>
      <c r="H155" s="5">
        <f t="shared" si="27"/>
        <v>0.83099999999999996</v>
      </c>
      <c r="I155" s="5">
        <f t="shared" si="27"/>
        <v>40.120000000000005</v>
      </c>
      <c r="J155" s="5">
        <f t="shared" si="27"/>
        <v>8.0399999999999991</v>
      </c>
      <c r="K155" s="5">
        <f t="shared" si="27"/>
        <v>11.202000000000002</v>
      </c>
      <c r="L155" s="5">
        <f t="shared" si="27"/>
        <v>585.4</v>
      </c>
      <c r="M155" s="5">
        <f t="shared" si="27"/>
        <v>1083.4480000000001</v>
      </c>
      <c r="N155" s="5">
        <f t="shared" si="27"/>
        <v>246.78000000000003</v>
      </c>
      <c r="O155" s="5">
        <f t="shared" si="27"/>
        <v>14.918000000000001</v>
      </c>
    </row>
    <row r="156" spans="1:15" ht="16.5" customHeight="1" thickBot="1" x14ac:dyDescent="0.3">
      <c r="A156" s="104" t="s">
        <v>8</v>
      </c>
      <c r="B156" s="104" t="s">
        <v>9</v>
      </c>
      <c r="C156" s="104" t="s">
        <v>10</v>
      </c>
      <c r="D156" s="106" t="s">
        <v>11</v>
      </c>
      <c r="E156" s="107"/>
      <c r="F156" s="108"/>
      <c r="G156" s="104" t="s">
        <v>12</v>
      </c>
      <c r="H156" s="106" t="s">
        <v>13</v>
      </c>
      <c r="I156" s="107"/>
      <c r="J156" s="107"/>
      <c r="K156" s="108"/>
      <c r="L156" s="106" t="s">
        <v>14</v>
      </c>
      <c r="M156" s="107"/>
      <c r="N156" s="107"/>
      <c r="O156" s="108"/>
    </row>
    <row r="157" spans="1:15" ht="16.5" thickBot="1" x14ac:dyDescent="0.3">
      <c r="A157" s="105"/>
      <c r="B157" s="105"/>
      <c r="C157" s="105"/>
      <c r="D157" s="16" t="s">
        <v>15</v>
      </c>
      <c r="E157" s="16" t="s">
        <v>16</v>
      </c>
      <c r="F157" s="16" t="s">
        <v>17</v>
      </c>
      <c r="G157" s="105"/>
      <c r="H157" s="16" t="s">
        <v>18</v>
      </c>
      <c r="I157" s="16" t="s">
        <v>19</v>
      </c>
      <c r="J157" s="16" t="s">
        <v>20</v>
      </c>
      <c r="K157" s="16" t="s">
        <v>21</v>
      </c>
      <c r="L157" s="16" t="s">
        <v>22</v>
      </c>
      <c r="M157" s="16" t="s">
        <v>23</v>
      </c>
      <c r="N157" s="16" t="s">
        <v>24</v>
      </c>
      <c r="O157" s="16" t="s">
        <v>25</v>
      </c>
    </row>
    <row r="158" spans="1:15" ht="16.5" thickBot="1" x14ac:dyDescent="0.3">
      <c r="A158" s="109" t="s">
        <v>120</v>
      </c>
      <c r="B158" s="110"/>
      <c r="C158" s="17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</row>
    <row r="159" spans="1:15" ht="16.5" thickBot="1" x14ac:dyDescent="0.3">
      <c r="A159" s="111" t="s">
        <v>27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3"/>
    </row>
    <row r="160" spans="1:15" ht="16.5" thickBot="1" x14ac:dyDescent="0.3">
      <c r="A160" s="20"/>
      <c r="B160" s="10" t="s">
        <v>29</v>
      </c>
      <c r="C160" s="1">
        <v>50</v>
      </c>
      <c r="D160" s="8">
        <v>4.7</v>
      </c>
      <c r="E160" s="8">
        <v>1.2</v>
      </c>
      <c r="F160" s="8">
        <v>11.51</v>
      </c>
      <c r="G160" s="8">
        <v>229.01</v>
      </c>
      <c r="H160" s="8">
        <v>0.06</v>
      </c>
      <c r="I160" s="8">
        <v>1.1200000000000001</v>
      </c>
      <c r="J160" s="8">
        <v>0.04</v>
      </c>
      <c r="K160" s="8">
        <v>2.14</v>
      </c>
      <c r="L160" s="8">
        <v>15.72</v>
      </c>
      <c r="M160" s="8">
        <v>91.87</v>
      </c>
      <c r="N160" s="8">
        <v>26.98</v>
      </c>
      <c r="O160" s="8">
        <v>1.04</v>
      </c>
    </row>
    <row r="161" spans="1:15" ht="16.5" thickBot="1" x14ac:dyDescent="0.3">
      <c r="A161" s="9">
        <v>365</v>
      </c>
      <c r="B161" s="7" t="s">
        <v>58</v>
      </c>
      <c r="C161" s="12">
        <v>10</v>
      </c>
      <c r="D161" s="11">
        <v>0.1</v>
      </c>
      <c r="E161" s="11">
        <v>7.2</v>
      </c>
      <c r="F161" s="11">
        <v>0.1</v>
      </c>
      <c r="G161" s="11">
        <v>66</v>
      </c>
      <c r="H161" s="11">
        <v>0.13</v>
      </c>
      <c r="I161" s="11">
        <v>0</v>
      </c>
      <c r="J161" s="11">
        <v>0.02</v>
      </c>
      <c r="K161" s="11">
        <v>0.4</v>
      </c>
      <c r="L161" s="11">
        <v>18</v>
      </c>
      <c r="M161" s="11">
        <v>103.71</v>
      </c>
      <c r="N161" s="11">
        <v>11.93</v>
      </c>
      <c r="O161" s="11">
        <v>1.27</v>
      </c>
    </row>
    <row r="162" spans="1:15" ht="16.5" thickBot="1" x14ac:dyDescent="0.3">
      <c r="A162" s="6">
        <v>53</v>
      </c>
      <c r="B162" s="10" t="s">
        <v>165</v>
      </c>
      <c r="C162" s="1">
        <v>200</v>
      </c>
      <c r="D162" s="11">
        <v>5.32</v>
      </c>
      <c r="E162" s="11">
        <v>3.37</v>
      </c>
      <c r="F162" s="11">
        <v>33.54</v>
      </c>
      <c r="G162" s="11">
        <v>189.23</v>
      </c>
      <c r="H162" s="8">
        <v>2.5000000000000001E-2</v>
      </c>
      <c r="I162" s="8">
        <v>0.35</v>
      </c>
      <c r="J162" s="8">
        <v>0</v>
      </c>
      <c r="K162" s="8">
        <v>6.3E-2</v>
      </c>
      <c r="L162" s="8">
        <v>116.96</v>
      </c>
      <c r="M162" s="8">
        <v>86.23</v>
      </c>
      <c r="N162" s="8">
        <v>17.13</v>
      </c>
      <c r="O162" s="8">
        <v>0.68</v>
      </c>
    </row>
    <row r="163" spans="1:15" ht="16.5" thickBot="1" x14ac:dyDescent="0.3">
      <c r="A163" s="13">
        <v>366</v>
      </c>
      <c r="B163" s="10" t="s">
        <v>28</v>
      </c>
      <c r="C163" s="1">
        <v>40</v>
      </c>
      <c r="D163" s="11">
        <v>5.62</v>
      </c>
      <c r="E163" s="11">
        <v>6.27</v>
      </c>
      <c r="F163" s="11">
        <v>0</v>
      </c>
      <c r="G163" s="11">
        <v>121.3</v>
      </c>
      <c r="H163" s="11"/>
      <c r="I163" s="11"/>
      <c r="J163" s="11"/>
      <c r="K163" s="11"/>
      <c r="L163" s="11"/>
      <c r="M163" s="11"/>
      <c r="N163" s="11"/>
      <c r="O163" s="11"/>
    </row>
    <row r="164" spans="1:15" ht="16.5" thickBot="1" x14ac:dyDescent="0.3">
      <c r="A164" s="13"/>
      <c r="B164" s="43" t="s">
        <v>105</v>
      </c>
      <c r="C164" s="49">
        <v>200</v>
      </c>
      <c r="D164" s="50">
        <v>5.4</v>
      </c>
      <c r="E164" s="50">
        <v>3</v>
      </c>
      <c r="F164" s="50">
        <v>22.6</v>
      </c>
      <c r="G164" s="50">
        <v>140</v>
      </c>
      <c r="H164" s="41"/>
      <c r="I164" s="11"/>
      <c r="J164" s="11"/>
      <c r="K164" s="11"/>
      <c r="L164" s="41"/>
      <c r="M164" s="11"/>
      <c r="N164" s="41"/>
      <c r="O164" s="11"/>
    </row>
    <row r="165" spans="1:15" ht="16.5" thickBot="1" x14ac:dyDescent="0.3">
      <c r="A165" s="13">
        <v>300</v>
      </c>
      <c r="B165" s="53" t="s">
        <v>52</v>
      </c>
      <c r="C165" s="54">
        <v>200</v>
      </c>
      <c r="D165" s="3">
        <v>0.12</v>
      </c>
      <c r="E165" s="3">
        <v>0</v>
      </c>
      <c r="F165" s="3">
        <v>12.04</v>
      </c>
      <c r="G165" s="3">
        <v>48.64</v>
      </c>
      <c r="H165" s="41">
        <v>0</v>
      </c>
      <c r="I165" s="40">
        <v>0.03</v>
      </c>
      <c r="J165" s="40">
        <v>0</v>
      </c>
      <c r="K165" s="11">
        <v>0</v>
      </c>
      <c r="L165" s="41">
        <v>10</v>
      </c>
      <c r="M165" s="40">
        <v>2.5</v>
      </c>
      <c r="N165" s="41">
        <v>1.3</v>
      </c>
      <c r="O165" s="39">
        <v>0.28000000000000003</v>
      </c>
    </row>
    <row r="166" spans="1:15" ht="16.5" thickBot="1" x14ac:dyDescent="0.3">
      <c r="A166" s="111" t="s">
        <v>30</v>
      </c>
      <c r="B166" s="113"/>
      <c r="C166" s="4">
        <f>C160+C161+C162+C163+C164+C165</f>
        <v>700</v>
      </c>
      <c r="D166" s="15">
        <f>D160+D161+D162+D163+D164+D165</f>
        <v>21.26</v>
      </c>
      <c r="E166" s="15">
        <f t="shared" ref="E166:G166" si="28">E160+E161+E162+E163+E164+E165</f>
        <v>21.04</v>
      </c>
      <c r="F166" s="15">
        <f t="shared" si="28"/>
        <v>79.789999999999992</v>
      </c>
      <c r="G166" s="15">
        <f t="shared" si="28"/>
        <v>794.18</v>
      </c>
      <c r="H166" s="15">
        <f t="shared" ref="H166:O166" si="29">H160+H161+H162+H163+H165</f>
        <v>0.215</v>
      </c>
      <c r="I166" s="15">
        <f t="shared" si="29"/>
        <v>1.5000000000000002</v>
      </c>
      <c r="J166" s="15">
        <f t="shared" si="29"/>
        <v>0.06</v>
      </c>
      <c r="K166" s="15">
        <f t="shared" si="29"/>
        <v>2.6030000000000002</v>
      </c>
      <c r="L166" s="15">
        <f t="shared" si="29"/>
        <v>160.68</v>
      </c>
      <c r="M166" s="15">
        <f t="shared" si="29"/>
        <v>284.31</v>
      </c>
      <c r="N166" s="15">
        <f t="shared" si="29"/>
        <v>57.339999999999989</v>
      </c>
      <c r="O166" s="15">
        <f t="shared" si="29"/>
        <v>3.2700000000000005</v>
      </c>
    </row>
    <row r="167" spans="1:15" ht="16.5" thickBot="1" x14ac:dyDescent="0.3">
      <c r="A167" s="111" t="s">
        <v>31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3"/>
    </row>
    <row r="168" spans="1:15" ht="16.5" thickBot="1" x14ac:dyDescent="0.3">
      <c r="A168" s="9"/>
      <c r="B168" s="10" t="s">
        <v>29</v>
      </c>
      <c r="C168" s="1">
        <v>50</v>
      </c>
      <c r="D168" s="8">
        <v>4.7</v>
      </c>
      <c r="E168" s="8">
        <v>1.2</v>
      </c>
      <c r="F168" s="8">
        <v>11.51</v>
      </c>
      <c r="G168" s="8">
        <v>229.01</v>
      </c>
      <c r="H168" s="11">
        <v>0.02</v>
      </c>
      <c r="I168" s="11">
        <v>1.67</v>
      </c>
      <c r="J168" s="11">
        <v>0</v>
      </c>
      <c r="K168" s="11">
        <v>4.04</v>
      </c>
      <c r="L168" s="11">
        <v>27.78</v>
      </c>
      <c r="M168" s="11">
        <v>31.98</v>
      </c>
      <c r="N168" s="11">
        <v>16.170000000000002</v>
      </c>
      <c r="O168" s="11">
        <v>1.02</v>
      </c>
    </row>
    <row r="169" spans="1:15" ht="32.25" thickBot="1" x14ac:dyDescent="0.3">
      <c r="A169" s="71">
        <v>66</v>
      </c>
      <c r="B169" s="60" t="s">
        <v>77</v>
      </c>
      <c r="C169" s="72">
        <v>250</v>
      </c>
      <c r="D169" s="7">
        <v>0.75</v>
      </c>
      <c r="E169" s="8">
        <v>2.02</v>
      </c>
      <c r="F169" s="8">
        <v>5.67</v>
      </c>
      <c r="G169" s="8">
        <v>132.13</v>
      </c>
      <c r="H169" s="8">
        <v>0.09</v>
      </c>
      <c r="I169" s="8">
        <v>14.84</v>
      </c>
      <c r="J169" s="8">
        <v>0</v>
      </c>
      <c r="K169" s="8">
        <v>2.08</v>
      </c>
      <c r="L169" s="8">
        <v>23.3</v>
      </c>
      <c r="M169" s="8">
        <v>58.64</v>
      </c>
      <c r="N169" s="8">
        <v>24.2</v>
      </c>
      <c r="O169" s="8">
        <v>0.89</v>
      </c>
    </row>
    <row r="170" spans="1:15" ht="16.5" thickBot="1" x14ac:dyDescent="0.3">
      <c r="A170" s="73">
        <v>241</v>
      </c>
      <c r="B170" s="53" t="s">
        <v>99</v>
      </c>
      <c r="C170" s="54">
        <v>220</v>
      </c>
      <c r="D170" s="39">
        <v>15.01</v>
      </c>
      <c r="E170" s="40">
        <v>18.29</v>
      </c>
      <c r="F170" s="11">
        <v>53.21</v>
      </c>
      <c r="G170" s="40">
        <v>225.21</v>
      </c>
      <c r="H170" s="11">
        <v>0.38</v>
      </c>
      <c r="I170" s="11">
        <v>3.07</v>
      </c>
      <c r="J170" s="11">
        <v>64.5</v>
      </c>
      <c r="K170" s="11">
        <v>2.75</v>
      </c>
      <c r="L170" s="11">
        <v>50.8</v>
      </c>
      <c r="M170" s="11">
        <v>370.43</v>
      </c>
      <c r="N170" s="11">
        <v>56.45</v>
      </c>
      <c r="O170" s="11">
        <v>1.23</v>
      </c>
    </row>
    <row r="171" spans="1:15" ht="32.25" thickBot="1" x14ac:dyDescent="0.3">
      <c r="A171" s="6">
        <v>205</v>
      </c>
      <c r="B171" s="7" t="s">
        <v>201</v>
      </c>
      <c r="C171" s="12">
        <v>100</v>
      </c>
      <c r="D171" s="8">
        <v>2.57</v>
      </c>
      <c r="E171" s="8">
        <v>1.01</v>
      </c>
      <c r="F171" s="8">
        <v>1.1000000000000001</v>
      </c>
      <c r="G171" s="8">
        <v>239.63</v>
      </c>
      <c r="H171" s="8"/>
      <c r="I171" s="8"/>
      <c r="J171" s="8"/>
      <c r="K171" s="8"/>
      <c r="L171" s="8"/>
      <c r="M171" s="8"/>
      <c r="N171" s="8"/>
      <c r="O171" s="8"/>
    </row>
    <row r="172" spans="1:15" ht="16.5" thickBot="1" x14ac:dyDescent="0.3">
      <c r="A172" s="6">
        <v>30</v>
      </c>
      <c r="B172" s="7" t="s">
        <v>78</v>
      </c>
      <c r="C172" s="12">
        <v>100</v>
      </c>
      <c r="D172" s="8">
        <v>1.41</v>
      </c>
      <c r="E172" s="8">
        <v>2.1</v>
      </c>
      <c r="F172" s="8">
        <v>0.56999999999999995</v>
      </c>
      <c r="G172" s="8">
        <v>74.180000000000007</v>
      </c>
      <c r="H172" s="8"/>
      <c r="I172" s="8"/>
      <c r="J172" s="8"/>
      <c r="K172" s="8"/>
      <c r="L172" s="8"/>
      <c r="M172" s="8"/>
      <c r="N172" s="8"/>
      <c r="O172" s="8"/>
    </row>
    <row r="173" spans="1:15" ht="16.5" thickBot="1" x14ac:dyDescent="0.3">
      <c r="A173" s="9">
        <v>283</v>
      </c>
      <c r="B173" s="10" t="s">
        <v>62</v>
      </c>
      <c r="C173" s="1">
        <v>200</v>
      </c>
      <c r="D173" s="11">
        <v>0.56000000000000005</v>
      </c>
      <c r="E173" s="11">
        <v>0</v>
      </c>
      <c r="F173" s="11">
        <v>27.89</v>
      </c>
      <c r="G173" s="11">
        <v>113.79</v>
      </c>
      <c r="H173" s="11">
        <v>0.11</v>
      </c>
      <c r="I173" s="11"/>
      <c r="J173" s="11"/>
      <c r="K173" s="11">
        <v>0.98</v>
      </c>
      <c r="L173" s="11">
        <v>17.25</v>
      </c>
      <c r="M173" s="11">
        <v>65.25</v>
      </c>
      <c r="N173" s="11">
        <v>24.75</v>
      </c>
      <c r="O173" s="11">
        <v>1.5</v>
      </c>
    </row>
    <row r="174" spans="1:15" ht="16.5" thickBot="1" x14ac:dyDescent="0.3">
      <c r="A174" s="111" t="s">
        <v>32</v>
      </c>
      <c r="B174" s="113"/>
      <c r="C174" s="4">
        <f>C168+C169+C170+C171+C172</f>
        <v>720</v>
      </c>
      <c r="D174" s="5">
        <f>D168+D169+D170+D171+D172+D173</f>
        <v>25</v>
      </c>
      <c r="E174" s="5">
        <f t="shared" ref="E174:G174" si="30">E168+E169+E170+E171+E172+E173</f>
        <v>24.62</v>
      </c>
      <c r="F174" s="5">
        <f t="shared" si="30"/>
        <v>99.949999999999989</v>
      </c>
      <c r="G174" s="5">
        <f t="shared" si="30"/>
        <v>1013.95</v>
      </c>
      <c r="H174" s="5">
        <f t="shared" ref="H174:O174" si="31">H168+H169+H170+H171+H172</f>
        <v>0.49</v>
      </c>
      <c r="I174" s="5">
        <f t="shared" si="31"/>
        <v>19.579999999999998</v>
      </c>
      <c r="J174" s="5">
        <f t="shared" si="31"/>
        <v>64.5</v>
      </c>
      <c r="K174" s="5">
        <f t="shared" si="31"/>
        <v>8.870000000000001</v>
      </c>
      <c r="L174" s="5">
        <f t="shared" si="31"/>
        <v>101.88</v>
      </c>
      <c r="M174" s="5">
        <f t="shared" si="31"/>
        <v>461.05</v>
      </c>
      <c r="N174" s="5">
        <f t="shared" si="31"/>
        <v>96.820000000000007</v>
      </c>
      <c r="O174" s="5">
        <f t="shared" si="31"/>
        <v>3.14</v>
      </c>
    </row>
    <row r="175" spans="1:15" ht="16.5" customHeight="1" thickBot="1" x14ac:dyDescent="0.3">
      <c r="A175" s="106" t="s">
        <v>43</v>
      </c>
      <c r="B175" s="108"/>
      <c r="C175" s="16">
        <f>C166+C174</f>
        <v>1420</v>
      </c>
      <c r="D175" s="5">
        <f>D166+D174</f>
        <v>46.260000000000005</v>
      </c>
      <c r="E175" s="5">
        <f t="shared" ref="E175:O175" si="32">E166+E174</f>
        <v>45.66</v>
      </c>
      <c r="F175" s="5">
        <f t="shared" si="32"/>
        <v>179.73999999999998</v>
      </c>
      <c r="G175" s="5">
        <f t="shared" si="32"/>
        <v>1808.13</v>
      </c>
      <c r="H175" s="5">
        <f t="shared" si="32"/>
        <v>0.70499999999999996</v>
      </c>
      <c r="I175" s="5">
        <f t="shared" si="32"/>
        <v>21.08</v>
      </c>
      <c r="J175" s="5">
        <f t="shared" si="32"/>
        <v>64.56</v>
      </c>
      <c r="K175" s="5">
        <f t="shared" si="32"/>
        <v>11.473000000000001</v>
      </c>
      <c r="L175" s="5">
        <f t="shared" si="32"/>
        <v>262.56</v>
      </c>
      <c r="M175" s="5">
        <f t="shared" si="32"/>
        <v>745.36</v>
      </c>
      <c r="N175" s="5">
        <f t="shared" si="32"/>
        <v>154.16</v>
      </c>
      <c r="O175" s="5">
        <f t="shared" si="32"/>
        <v>6.41</v>
      </c>
    </row>
    <row r="176" spans="1:15" ht="16.5" customHeight="1" thickBot="1" x14ac:dyDescent="0.3">
      <c r="A176" s="104" t="s">
        <v>8</v>
      </c>
      <c r="B176" s="104" t="s">
        <v>9</v>
      </c>
      <c r="C176" s="104" t="s">
        <v>10</v>
      </c>
      <c r="D176" s="106" t="s">
        <v>11</v>
      </c>
      <c r="E176" s="107"/>
      <c r="F176" s="108"/>
      <c r="G176" s="104" t="s">
        <v>12</v>
      </c>
      <c r="H176" s="106" t="s">
        <v>13</v>
      </c>
      <c r="I176" s="107"/>
      <c r="J176" s="107"/>
      <c r="K176" s="108"/>
      <c r="L176" s="106" t="s">
        <v>14</v>
      </c>
      <c r="M176" s="107"/>
      <c r="N176" s="107"/>
      <c r="O176" s="108"/>
    </row>
    <row r="177" spans="1:15" ht="16.5" thickBot="1" x14ac:dyDescent="0.3">
      <c r="A177" s="105"/>
      <c r="B177" s="105"/>
      <c r="C177" s="105"/>
      <c r="D177" s="16" t="s">
        <v>15</v>
      </c>
      <c r="E177" s="16" t="s">
        <v>16</v>
      </c>
      <c r="F177" s="16" t="s">
        <v>17</v>
      </c>
      <c r="G177" s="105"/>
      <c r="H177" s="16" t="s">
        <v>18</v>
      </c>
      <c r="I177" s="16" t="s">
        <v>19</v>
      </c>
      <c r="J177" s="16" t="s">
        <v>20</v>
      </c>
      <c r="K177" s="16" t="s">
        <v>21</v>
      </c>
      <c r="L177" s="16" t="s">
        <v>22</v>
      </c>
      <c r="M177" s="16" t="s">
        <v>23</v>
      </c>
      <c r="N177" s="16" t="s">
        <v>24</v>
      </c>
      <c r="O177" s="16" t="s">
        <v>25</v>
      </c>
    </row>
    <row r="178" spans="1:15" ht="16.5" thickBot="1" x14ac:dyDescent="0.3">
      <c r="A178" s="109" t="s">
        <v>123</v>
      </c>
      <c r="B178" s="110"/>
      <c r="C178" s="17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</row>
    <row r="179" spans="1:15" ht="16.5" thickBot="1" x14ac:dyDescent="0.3">
      <c r="A179" s="111" t="s">
        <v>27</v>
      </c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3"/>
    </row>
    <row r="180" spans="1:15" ht="16.5" thickBot="1" x14ac:dyDescent="0.3">
      <c r="A180" s="20"/>
      <c r="B180" s="7" t="s">
        <v>29</v>
      </c>
      <c r="C180" s="1">
        <v>50</v>
      </c>
      <c r="D180" s="8">
        <v>4.7</v>
      </c>
      <c r="E180" s="8">
        <v>1.2</v>
      </c>
      <c r="F180" s="8">
        <v>11.51</v>
      </c>
      <c r="G180" s="8">
        <v>229.01</v>
      </c>
      <c r="H180" s="8">
        <v>0.06</v>
      </c>
      <c r="I180" s="8">
        <v>1.1200000000000001</v>
      </c>
      <c r="J180" s="8">
        <v>0.04</v>
      </c>
      <c r="K180" s="8">
        <v>2.14</v>
      </c>
      <c r="L180" s="8">
        <v>15.72</v>
      </c>
      <c r="M180" s="8">
        <v>91.87</v>
      </c>
      <c r="N180" s="8">
        <v>26.98</v>
      </c>
      <c r="O180" s="8">
        <v>1.04</v>
      </c>
    </row>
    <row r="181" spans="1:15" ht="16.5" thickBot="1" x14ac:dyDescent="0.3">
      <c r="A181" s="20"/>
      <c r="B181" s="7" t="s">
        <v>50</v>
      </c>
      <c r="C181" s="12">
        <v>20</v>
      </c>
      <c r="D181" s="8">
        <v>1.32</v>
      </c>
      <c r="E181" s="8">
        <v>0.24</v>
      </c>
      <c r="F181" s="8">
        <v>6.68</v>
      </c>
      <c r="G181" s="8">
        <v>34.799999999999997</v>
      </c>
      <c r="H181" s="8">
        <v>0</v>
      </c>
      <c r="I181" s="8">
        <v>0</v>
      </c>
      <c r="J181" s="8">
        <v>0</v>
      </c>
      <c r="K181" s="8">
        <v>0</v>
      </c>
      <c r="L181" s="8"/>
      <c r="M181" s="8"/>
      <c r="N181" s="8"/>
      <c r="O181" s="8"/>
    </row>
    <row r="182" spans="1:15" ht="16.5" thickBot="1" x14ac:dyDescent="0.3">
      <c r="A182" s="13">
        <v>365</v>
      </c>
      <c r="B182" s="10" t="s">
        <v>58</v>
      </c>
      <c r="C182" s="1">
        <v>10</v>
      </c>
      <c r="D182" s="11">
        <v>0.1</v>
      </c>
      <c r="E182" s="11">
        <v>7.2</v>
      </c>
      <c r="F182" s="11">
        <v>0.1</v>
      </c>
      <c r="G182" s="11">
        <v>66</v>
      </c>
      <c r="H182" s="11">
        <v>0.11</v>
      </c>
      <c r="I182" s="11"/>
      <c r="J182" s="11"/>
      <c r="K182" s="11">
        <v>0.98</v>
      </c>
      <c r="L182" s="11">
        <v>17.25</v>
      </c>
      <c r="M182" s="11">
        <v>65.25</v>
      </c>
      <c r="N182" s="11">
        <v>24.75</v>
      </c>
      <c r="O182" s="11">
        <v>1.5</v>
      </c>
    </row>
    <row r="183" spans="1:15" ht="16.5" thickBot="1" x14ac:dyDescent="0.3">
      <c r="A183" s="6">
        <v>52</v>
      </c>
      <c r="B183" s="7" t="s">
        <v>170</v>
      </c>
      <c r="C183" s="12">
        <v>250</v>
      </c>
      <c r="D183" s="8">
        <v>6.18</v>
      </c>
      <c r="E183" s="8">
        <v>7.58</v>
      </c>
      <c r="F183" s="8">
        <v>23.28</v>
      </c>
      <c r="G183" s="8">
        <v>185.68</v>
      </c>
      <c r="H183" s="8">
        <v>0.03</v>
      </c>
      <c r="I183" s="8">
        <v>10</v>
      </c>
      <c r="J183" s="8"/>
      <c r="K183" s="8">
        <v>0.2</v>
      </c>
      <c r="L183" s="8">
        <v>16</v>
      </c>
      <c r="M183" s="8">
        <v>11</v>
      </c>
      <c r="N183" s="8">
        <v>9</v>
      </c>
      <c r="O183" s="8">
        <v>2.2000000000000002</v>
      </c>
    </row>
    <row r="184" spans="1:15" ht="16.5" thickBot="1" x14ac:dyDescent="0.3">
      <c r="A184" s="6">
        <v>285</v>
      </c>
      <c r="B184" s="7" t="s">
        <v>171</v>
      </c>
      <c r="C184" s="12">
        <v>200</v>
      </c>
      <c r="D184" s="8">
        <v>2.85</v>
      </c>
      <c r="E184" s="8">
        <v>2.39</v>
      </c>
      <c r="F184" s="8">
        <v>25.65</v>
      </c>
      <c r="G184" s="8">
        <v>121.87</v>
      </c>
      <c r="H184" s="8"/>
      <c r="I184" s="8"/>
      <c r="J184" s="8"/>
      <c r="K184" s="8"/>
      <c r="L184" s="8"/>
      <c r="M184" s="8"/>
      <c r="N184" s="8"/>
      <c r="O184" s="8"/>
    </row>
    <row r="185" spans="1:15" ht="16.5" thickBot="1" x14ac:dyDescent="0.3">
      <c r="A185" s="2"/>
      <c r="B185" s="10" t="s">
        <v>79</v>
      </c>
      <c r="C185" s="1">
        <v>100</v>
      </c>
      <c r="D185" s="11">
        <v>0.6</v>
      </c>
      <c r="E185" s="11">
        <v>0</v>
      </c>
      <c r="F185" s="11">
        <v>6.95</v>
      </c>
      <c r="G185" s="11">
        <v>105</v>
      </c>
      <c r="H185" s="11">
        <v>0.01</v>
      </c>
      <c r="I185" s="11">
        <v>0.09</v>
      </c>
      <c r="J185" s="11">
        <v>0.03</v>
      </c>
      <c r="K185" s="11">
        <v>0.06</v>
      </c>
      <c r="L185" s="11">
        <v>105</v>
      </c>
      <c r="M185" s="11">
        <v>105</v>
      </c>
      <c r="N185" s="11">
        <v>4.95</v>
      </c>
      <c r="O185" s="11">
        <v>0.12</v>
      </c>
    </row>
    <row r="186" spans="1:15" ht="16.5" thickBot="1" x14ac:dyDescent="0.3">
      <c r="A186" s="119" t="s">
        <v>30</v>
      </c>
      <c r="B186" s="120"/>
      <c r="C186" s="4">
        <f>C180+C181+C182+C183+C184+C185</f>
        <v>630</v>
      </c>
      <c r="D186" s="22">
        <f>D180+D181+D182+D183+D184+D185</f>
        <v>15.75</v>
      </c>
      <c r="E186" s="22">
        <f t="shared" ref="E186:O186" si="33">E180+E181+E182+E183+E184+E185</f>
        <v>18.61</v>
      </c>
      <c r="F186" s="22">
        <f t="shared" si="33"/>
        <v>74.17</v>
      </c>
      <c r="G186" s="22">
        <f t="shared" si="33"/>
        <v>742.36</v>
      </c>
      <c r="H186" s="22">
        <f t="shared" si="33"/>
        <v>0.21</v>
      </c>
      <c r="I186" s="22">
        <f t="shared" si="33"/>
        <v>11.21</v>
      </c>
      <c r="J186" s="22">
        <f t="shared" si="33"/>
        <v>7.0000000000000007E-2</v>
      </c>
      <c r="K186" s="22">
        <f t="shared" si="33"/>
        <v>3.3800000000000003</v>
      </c>
      <c r="L186" s="22">
        <f t="shared" si="33"/>
        <v>153.97</v>
      </c>
      <c r="M186" s="22">
        <f t="shared" si="33"/>
        <v>273.12</v>
      </c>
      <c r="N186" s="22">
        <f t="shared" si="33"/>
        <v>65.680000000000007</v>
      </c>
      <c r="O186" s="22">
        <f t="shared" si="33"/>
        <v>4.8600000000000003</v>
      </c>
    </row>
    <row r="187" spans="1:15" ht="16.5" thickBot="1" x14ac:dyDescent="0.3">
      <c r="A187" s="119" t="s">
        <v>184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0"/>
    </row>
    <row r="188" spans="1:15" ht="16.5" thickBot="1" x14ac:dyDescent="0.3">
      <c r="A188" s="21"/>
      <c r="B188" s="10" t="s">
        <v>29</v>
      </c>
      <c r="C188" s="1">
        <v>50</v>
      </c>
      <c r="D188" s="8">
        <v>4.7</v>
      </c>
      <c r="E188" s="8">
        <v>1.2</v>
      </c>
      <c r="F188" s="8">
        <v>11.51</v>
      </c>
      <c r="G188" s="8">
        <v>229.01</v>
      </c>
      <c r="H188" s="11">
        <v>0.02</v>
      </c>
      <c r="I188" s="11">
        <v>1.67</v>
      </c>
      <c r="J188" s="11">
        <v>0</v>
      </c>
      <c r="K188" s="11">
        <v>4.04</v>
      </c>
      <c r="L188" s="11">
        <v>27.78</v>
      </c>
      <c r="M188" s="11">
        <v>31.98</v>
      </c>
      <c r="N188" s="11">
        <v>16.170000000000002</v>
      </c>
      <c r="O188" s="11">
        <v>1.02</v>
      </c>
    </row>
    <row r="189" spans="1:15" ht="16.5" thickBot="1" x14ac:dyDescent="0.3">
      <c r="A189" s="20"/>
      <c r="B189" s="7" t="s">
        <v>50</v>
      </c>
      <c r="C189" s="12">
        <v>28</v>
      </c>
      <c r="D189" s="7">
        <v>1.32</v>
      </c>
      <c r="E189" s="7">
        <v>0.24</v>
      </c>
      <c r="F189" s="7">
        <v>6.68</v>
      </c>
      <c r="G189" s="7">
        <v>34.799999999999997</v>
      </c>
      <c r="H189" s="7">
        <v>0.08</v>
      </c>
      <c r="I189" s="7">
        <v>4.25</v>
      </c>
      <c r="J189" s="7">
        <v>0.22</v>
      </c>
      <c r="K189" s="7">
        <v>0.32</v>
      </c>
      <c r="L189" s="7">
        <v>14.38</v>
      </c>
      <c r="M189" s="7">
        <v>51.92</v>
      </c>
      <c r="N189" s="7">
        <v>16.89</v>
      </c>
      <c r="O189" s="7">
        <v>0.72</v>
      </c>
    </row>
    <row r="190" spans="1:15" ht="16.5" thickBot="1" x14ac:dyDescent="0.3">
      <c r="A190" s="9">
        <v>48</v>
      </c>
      <c r="B190" s="10" t="s">
        <v>172</v>
      </c>
      <c r="C190" s="1">
        <v>250</v>
      </c>
      <c r="D190" s="11">
        <v>5.76</v>
      </c>
      <c r="E190" s="11">
        <v>4.82</v>
      </c>
      <c r="F190" s="11">
        <v>19.010000000000002</v>
      </c>
      <c r="G190" s="11">
        <v>175.1</v>
      </c>
      <c r="H190" s="11">
        <v>0.05</v>
      </c>
      <c r="I190" s="11">
        <v>10.53</v>
      </c>
      <c r="J190" s="11">
        <v>0.04</v>
      </c>
      <c r="K190" s="11">
        <v>0.26</v>
      </c>
      <c r="L190" s="11">
        <v>26.93</v>
      </c>
      <c r="M190" s="11">
        <v>50.03</v>
      </c>
      <c r="N190" s="11">
        <v>15.81</v>
      </c>
      <c r="O190" s="11">
        <v>0.57999999999999996</v>
      </c>
    </row>
    <row r="191" spans="1:15" ht="16.5" thickBot="1" x14ac:dyDescent="0.3">
      <c r="A191" s="6">
        <v>193</v>
      </c>
      <c r="B191" s="7" t="s">
        <v>173</v>
      </c>
      <c r="C191" s="12">
        <v>250</v>
      </c>
      <c r="D191" s="8">
        <v>11.66</v>
      </c>
      <c r="E191" s="8">
        <v>11.23</v>
      </c>
      <c r="F191" s="8">
        <v>14.89</v>
      </c>
      <c r="G191" s="8">
        <v>322.86</v>
      </c>
      <c r="H191" s="8"/>
      <c r="I191" s="8"/>
      <c r="J191" s="8"/>
      <c r="K191" s="8"/>
      <c r="L191" s="8"/>
      <c r="M191" s="8"/>
      <c r="N191" s="8"/>
      <c r="O191" s="8"/>
    </row>
    <row r="192" spans="1:15" ht="16.5" thickBot="1" x14ac:dyDescent="0.3">
      <c r="A192" s="6">
        <v>28</v>
      </c>
      <c r="B192" s="7" t="s">
        <v>174</v>
      </c>
      <c r="C192" s="12">
        <v>100</v>
      </c>
      <c r="D192" s="8">
        <v>1.4</v>
      </c>
      <c r="E192" s="8">
        <v>7.24</v>
      </c>
      <c r="F192" s="8">
        <v>9.11</v>
      </c>
      <c r="G192" s="8">
        <v>89.67</v>
      </c>
      <c r="H192" s="8"/>
      <c r="I192" s="8"/>
      <c r="J192" s="8"/>
      <c r="K192" s="8"/>
      <c r="L192" s="8"/>
      <c r="M192" s="8"/>
      <c r="N192" s="8"/>
      <c r="O192" s="8"/>
    </row>
    <row r="193" spans="1:15" ht="16.5" thickBot="1" x14ac:dyDescent="0.3">
      <c r="A193" s="9">
        <v>294</v>
      </c>
      <c r="B193" s="10" t="s">
        <v>139</v>
      </c>
      <c r="C193" s="1">
        <v>200</v>
      </c>
      <c r="D193" s="10">
        <v>0.15</v>
      </c>
      <c r="E193" s="11">
        <v>0</v>
      </c>
      <c r="F193" s="11">
        <v>38.71</v>
      </c>
      <c r="G193" s="11">
        <v>155.43</v>
      </c>
      <c r="H193" s="11">
        <v>0.11</v>
      </c>
      <c r="I193" s="11"/>
      <c r="J193" s="11"/>
      <c r="K193" s="11">
        <v>0.98</v>
      </c>
      <c r="L193" s="11">
        <v>17.25</v>
      </c>
      <c r="M193" s="11">
        <v>65.25</v>
      </c>
      <c r="N193" s="11">
        <v>24.75</v>
      </c>
      <c r="O193" s="11">
        <v>1.5</v>
      </c>
    </row>
    <row r="194" spans="1:15" ht="16.5" thickBot="1" x14ac:dyDescent="0.3">
      <c r="A194" s="111" t="s">
        <v>32</v>
      </c>
      <c r="B194" s="113"/>
      <c r="C194" s="4">
        <f>C188+C189+C190+C191+C192+C193</f>
        <v>878</v>
      </c>
      <c r="D194" s="15">
        <f>D188+D189+D190+D191+D192+D193</f>
        <v>24.99</v>
      </c>
      <c r="E194" s="15">
        <f t="shared" ref="E194:O194" si="34">E188+E189+E190+E191+E192+E193</f>
        <v>24.730000000000004</v>
      </c>
      <c r="F194" s="4">
        <f t="shared" si="34"/>
        <v>99.91</v>
      </c>
      <c r="G194" s="4">
        <f t="shared" si="34"/>
        <v>1006.8699999999999</v>
      </c>
      <c r="H194" s="4">
        <f t="shared" si="34"/>
        <v>0.26</v>
      </c>
      <c r="I194" s="4">
        <f t="shared" si="34"/>
        <v>16.45</v>
      </c>
      <c r="J194" s="4">
        <f t="shared" si="34"/>
        <v>0.26</v>
      </c>
      <c r="K194" s="4">
        <f t="shared" si="34"/>
        <v>5.6</v>
      </c>
      <c r="L194" s="4">
        <f t="shared" si="34"/>
        <v>86.34</v>
      </c>
      <c r="M194" s="4">
        <f t="shared" si="34"/>
        <v>199.18</v>
      </c>
      <c r="N194" s="4">
        <f t="shared" si="34"/>
        <v>73.62</v>
      </c>
      <c r="O194" s="4">
        <f t="shared" si="34"/>
        <v>3.82</v>
      </c>
    </row>
    <row r="195" spans="1:15" ht="16.5" customHeight="1" thickBot="1" x14ac:dyDescent="0.3">
      <c r="A195" s="106" t="s">
        <v>126</v>
      </c>
      <c r="B195" s="108"/>
      <c r="C195" s="16">
        <f>C186+C194</f>
        <v>1508</v>
      </c>
      <c r="D195" s="5">
        <f>D186+D194</f>
        <v>40.739999999999995</v>
      </c>
      <c r="E195" s="5">
        <f t="shared" ref="E195:O195" si="35">E186+E194</f>
        <v>43.34</v>
      </c>
      <c r="F195" s="5">
        <f t="shared" si="35"/>
        <v>174.07999999999998</v>
      </c>
      <c r="G195" s="5">
        <f t="shared" si="35"/>
        <v>1749.23</v>
      </c>
      <c r="H195" s="5">
        <f t="shared" si="35"/>
        <v>0.47</v>
      </c>
      <c r="I195" s="5">
        <f t="shared" si="35"/>
        <v>27.66</v>
      </c>
      <c r="J195" s="5">
        <f t="shared" si="35"/>
        <v>0.33</v>
      </c>
      <c r="K195" s="5">
        <f t="shared" si="35"/>
        <v>8.98</v>
      </c>
      <c r="L195" s="5">
        <f t="shared" si="35"/>
        <v>240.31</v>
      </c>
      <c r="M195" s="5">
        <f t="shared" si="35"/>
        <v>472.3</v>
      </c>
      <c r="N195" s="5">
        <f t="shared" si="35"/>
        <v>139.30000000000001</v>
      </c>
      <c r="O195" s="5">
        <f t="shared" si="35"/>
        <v>8.68</v>
      </c>
    </row>
    <row r="196" spans="1:15" ht="16.5" customHeight="1" thickBot="1" x14ac:dyDescent="0.3">
      <c r="A196" s="104" t="s">
        <v>8</v>
      </c>
      <c r="B196" s="104" t="s">
        <v>9</v>
      </c>
      <c r="C196" s="104" t="s">
        <v>10</v>
      </c>
      <c r="D196" s="106" t="s">
        <v>11</v>
      </c>
      <c r="E196" s="107"/>
      <c r="F196" s="108"/>
      <c r="G196" s="104" t="s">
        <v>12</v>
      </c>
      <c r="H196" s="106" t="s">
        <v>13</v>
      </c>
      <c r="I196" s="107"/>
      <c r="J196" s="107"/>
      <c r="K196" s="108"/>
      <c r="L196" s="106" t="s">
        <v>14</v>
      </c>
      <c r="M196" s="107"/>
      <c r="N196" s="107"/>
      <c r="O196" s="108"/>
    </row>
    <row r="197" spans="1:15" ht="16.5" thickBot="1" x14ac:dyDescent="0.3">
      <c r="A197" s="105"/>
      <c r="B197" s="105"/>
      <c r="C197" s="105"/>
      <c r="D197" s="16" t="s">
        <v>15</v>
      </c>
      <c r="E197" s="16" t="s">
        <v>16</v>
      </c>
      <c r="F197" s="16" t="s">
        <v>17</v>
      </c>
      <c r="G197" s="105"/>
      <c r="H197" s="16" t="s">
        <v>18</v>
      </c>
      <c r="I197" s="16" t="s">
        <v>19</v>
      </c>
      <c r="J197" s="16" t="s">
        <v>20</v>
      </c>
      <c r="K197" s="16" t="s">
        <v>21</v>
      </c>
      <c r="L197" s="16" t="s">
        <v>22</v>
      </c>
      <c r="M197" s="16" t="s">
        <v>23</v>
      </c>
      <c r="N197" s="16" t="s">
        <v>24</v>
      </c>
      <c r="O197" s="16" t="s">
        <v>25</v>
      </c>
    </row>
    <row r="198" spans="1:15" ht="16.5" thickBot="1" x14ac:dyDescent="0.3">
      <c r="A198" s="109" t="s">
        <v>44</v>
      </c>
      <c r="B198" s="110"/>
      <c r="C198" s="17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</row>
    <row r="199" spans="1:15" ht="16.5" thickBot="1" x14ac:dyDescent="0.3">
      <c r="A199" s="111" t="s">
        <v>27</v>
      </c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3"/>
    </row>
    <row r="200" spans="1:15" ht="16.5" thickBot="1" x14ac:dyDescent="0.3">
      <c r="A200" s="20">
        <v>381</v>
      </c>
      <c r="B200" s="7" t="s">
        <v>177</v>
      </c>
      <c r="C200" s="1">
        <v>60</v>
      </c>
      <c r="D200" s="8">
        <v>1.32</v>
      </c>
      <c r="E200" s="8">
        <v>0.24</v>
      </c>
      <c r="F200" s="8">
        <v>6.68</v>
      </c>
      <c r="G200" s="8">
        <v>54.8</v>
      </c>
      <c r="H200" s="8">
        <v>0.16</v>
      </c>
      <c r="I200" s="8">
        <v>0</v>
      </c>
      <c r="J200" s="8">
        <v>0.02</v>
      </c>
      <c r="K200" s="8">
        <v>0.32</v>
      </c>
      <c r="L200" s="8">
        <v>10</v>
      </c>
      <c r="M200" s="8">
        <v>109.58</v>
      </c>
      <c r="N200" s="8">
        <v>65.569999999999993</v>
      </c>
      <c r="O200" s="8">
        <v>2.2000000000000002</v>
      </c>
    </row>
    <row r="201" spans="1:15" ht="16.5" thickBot="1" x14ac:dyDescent="0.3">
      <c r="A201" s="9">
        <v>365</v>
      </c>
      <c r="B201" s="10" t="s">
        <v>58</v>
      </c>
      <c r="C201" s="1">
        <v>10</v>
      </c>
      <c r="D201" s="11">
        <v>0.1</v>
      </c>
      <c r="E201" s="11">
        <v>7.2</v>
      </c>
      <c r="F201" s="11">
        <v>0.1</v>
      </c>
      <c r="G201" s="11">
        <v>66</v>
      </c>
      <c r="H201" s="11">
        <v>0.01</v>
      </c>
      <c r="I201" s="11">
        <v>0.09</v>
      </c>
      <c r="J201" s="11">
        <v>0.03</v>
      </c>
      <c r="K201" s="11">
        <v>0.06</v>
      </c>
      <c r="L201" s="11">
        <v>105</v>
      </c>
      <c r="M201" s="11">
        <v>105</v>
      </c>
      <c r="N201" s="11">
        <v>4.95</v>
      </c>
      <c r="O201" s="11">
        <v>0.12</v>
      </c>
    </row>
    <row r="202" spans="1:15" ht="16.5" thickBot="1" x14ac:dyDescent="0.3">
      <c r="A202" s="6">
        <v>102</v>
      </c>
      <c r="B202" s="7" t="s">
        <v>176</v>
      </c>
      <c r="C202" s="12">
        <v>250</v>
      </c>
      <c r="D202" s="8">
        <v>9.89</v>
      </c>
      <c r="E202" s="8">
        <v>10.15</v>
      </c>
      <c r="F202" s="8">
        <v>42.79</v>
      </c>
      <c r="G202" s="8">
        <v>478.04</v>
      </c>
      <c r="H202" s="8">
        <v>0</v>
      </c>
      <c r="I202" s="8">
        <v>0</v>
      </c>
      <c r="J202" s="8">
        <v>0</v>
      </c>
      <c r="K202" s="8">
        <v>0</v>
      </c>
      <c r="L202" s="8">
        <v>4.1399999999999997</v>
      </c>
      <c r="M202" s="8">
        <v>2.4</v>
      </c>
      <c r="N202" s="8">
        <v>1.8</v>
      </c>
      <c r="O202" s="8">
        <v>0.3</v>
      </c>
    </row>
    <row r="203" spans="1:15" ht="16.5" thickBot="1" x14ac:dyDescent="0.3">
      <c r="A203" s="6">
        <v>295</v>
      </c>
      <c r="B203" s="7" t="s">
        <v>132</v>
      </c>
      <c r="C203" s="12">
        <v>200</v>
      </c>
      <c r="D203" s="8">
        <v>4.7300000000000004</v>
      </c>
      <c r="E203" s="8">
        <v>2.09</v>
      </c>
      <c r="F203" s="8">
        <v>11.88</v>
      </c>
      <c r="G203" s="8">
        <v>148.44</v>
      </c>
      <c r="H203" s="11">
        <v>0.11</v>
      </c>
      <c r="I203" s="11"/>
      <c r="J203" s="11"/>
      <c r="K203" s="11">
        <v>0.98</v>
      </c>
      <c r="L203" s="11">
        <v>17.25</v>
      </c>
      <c r="M203" s="11">
        <v>65.25</v>
      </c>
      <c r="N203" s="11">
        <v>24.75</v>
      </c>
      <c r="O203" s="11">
        <v>1.5</v>
      </c>
    </row>
    <row r="204" spans="1:15" ht="16.5" thickBot="1" x14ac:dyDescent="0.3">
      <c r="A204" s="20"/>
      <c r="B204" s="37"/>
      <c r="C204" s="40"/>
      <c r="D204" s="39"/>
      <c r="E204" s="40"/>
      <c r="F204" s="39"/>
      <c r="G204" s="40"/>
      <c r="H204" s="8"/>
      <c r="I204" s="8"/>
      <c r="J204" s="8"/>
      <c r="K204" s="8"/>
      <c r="L204" s="8"/>
      <c r="M204" s="8"/>
      <c r="N204" s="8"/>
      <c r="O204" s="8"/>
    </row>
    <row r="205" spans="1:15" ht="16.5" thickBot="1" x14ac:dyDescent="0.3">
      <c r="A205" s="111" t="s">
        <v>30</v>
      </c>
      <c r="B205" s="113"/>
      <c r="C205" s="4">
        <f>C200+C201+C202+C203+C204</f>
        <v>520</v>
      </c>
      <c r="D205" s="15">
        <f>D200+D201+D202+D203+D204</f>
        <v>16.04</v>
      </c>
      <c r="E205" s="15">
        <f t="shared" ref="E205:O205" si="36">E200+E201+E202+E203+E204</f>
        <v>19.68</v>
      </c>
      <c r="F205" s="15">
        <f t="shared" si="36"/>
        <v>61.45</v>
      </c>
      <c r="G205" s="15">
        <f t="shared" si="36"/>
        <v>747.28</v>
      </c>
      <c r="H205" s="15">
        <f t="shared" si="36"/>
        <v>0.28000000000000003</v>
      </c>
      <c r="I205" s="15">
        <f t="shared" si="36"/>
        <v>0.09</v>
      </c>
      <c r="J205" s="15">
        <f t="shared" si="36"/>
        <v>0.05</v>
      </c>
      <c r="K205" s="15">
        <f t="shared" si="36"/>
        <v>1.3599999999999999</v>
      </c>
      <c r="L205" s="15">
        <f t="shared" si="36"/>
        <v>136.38999999999999</v>
      </c>
      <c r="M205" s="15">
        <f t="shared" si="36"/>
        <v>282.23</v>
      </c>
      <c r="N205" s="15">
        <f t="shared" si="36"/>
        <v>97.07</v>
      </c>
      <c r="O205" s="15">
        <f t="shared" si="36"/>
        <v>4.12</v>
      </c>
    </row>
    <row r="206" spans="1:15" ht="16.5" thickBot="1" x14ac:dyDescent="0.3">
      <c r="A206" s="111" t="s">
        <v>31</v>
      </c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3"/>
    </row>
    <row r="207" spans="1:15" ht="16.5" thickBot="1" x14ac:dyDescent="0.3">
      <c r="A207" s="21"/>
      <c r="B207" s="10" t="s">
        <v>29</v>
      </c>
      <c r="C207" s="1">
        <v>50</v>
      </c>
      <c r="D207" s="8">
        <v>4.7</v>
      </c>
      <c r="E207" s="8">
        <v>1.2</v>
      </c>
      <c r="F207" s="8">
        <v>11.51</v>
      </c>
      <c r="G207" s="8">
        <v>229.01</v>
      </c>
      <c r="H207" s="11">
        <v>0.01</v>
      </c>
      <c r="I207" s="11">
        <v>1.1100000000000001</v>
      </c>
      <c r="J207" s="11">
        <v>0</v>
      </c>
      <c r="K207" s="11">
        <v>2.69</v>
      </c>
      <c r="L207" s="11">
        <v>18.52</v>
      </c>
      <c r="M207" s="11">
        <v>21.32</v>
      </c>
      <c r="N207" s="11">
        <v>10.78</v>
      </c>
      <c r="O207" s="11">
        <v>0.68</v>
      </c>
    </row>
    <row r="208" spans="1:15" ht="16.5" thickBot="1" x14ac:dyDescent="0.3">
      <c r="A208" s="6">
        <v>67</v>
      </c>
      <c r="B208" s="7" t="s">
        <v>34</v>
      </c>
      <c r="C208" s="12">
        <v>250</v>
      </c>
      <c r="D208" s="7">
        <v>2.4300000000000002</v>
      </c>
      <c r="E208" s="8">
        <v>5.24</v>
      </c>
      <c r="F208" s="8">
        <v>12.94</v>
      </c>
      <c r="G208" s="8">
        <v>271.20999999999998</v>
      </c>
      <c r="H208" s="8">
        <v>0.24</v>
      </c>
      <c r="I208" s="8">
        <v>9.18</v>
      </c>
      <c r="J208" s="8">
        <v>0.28000000000000003</v>
      </c>
      <c r="K208" s="8">
        <v>1.6</v>
      </c>
      <c r="L208" s="8">
        <v>23.41</v>
      </c>
      <c r="M208" s="8">
        <v>146.34</v>
      </c>
      <c r="N208" s="8">
        <v>35.36</v>
      </c>
      <c r="O208" s="8">
        <v>1.79</v>
      </c>
    </row>
    <row r="209" spans="1:15" ht="16.5" thickBot="1" x14ac:dyDescent="0.3">
      <c r="A209" s="9">
        <v>181</v>
      </c>
      <c r="B209" s="10" t="s">
        <v>178</v>
      </c>
      <c r="C209" s="1">
        <v>300</v>
      </c>
      <c r="D209" s="11">
        <v>15.74</v>
      </c>
      <c r="E209" s="11">
        <v>13.12</v>
      </c>
      <c r="F209" s="11">
        <v>30.18</v>
      </c>
      <c r="G209" s="11">
        <v>255.56</v>
      </c>
      <c r="H209" s="11">
        <v>0.28000000000000003</v>
      </c>
      <c r="I209" s="11">
        <v>6.67</v>
      </c>
      <c r="J209" s="11">
        <v>8.34</v>
      </c>
      <c r="K209" s="11">
        <v>1.03</v>
      </c>
      <c r="L209" s="11">
        <v>47.06</v>
      </c>
      <c r="M209" s="11">
        <v>299.61</v>
      </c>
      <c r="N209" s="11">
        <v>19.59</v>
      </c>
      <c r="O209" s="11">
        <v>6.05</v>
      </c>
    </row>
    <row r="210" spans="1:15" ht="16.5" thickBot="1" x14ac:dyDescent="0.3">
      <c r="A210" s="6">
        <v>9</v>
      </c>
      <c r="B210" s="7" t="s">
        <v>179</v>
      </c>
      <c r="C210" s="12">
        <v>100</v>
      </c>
      <c r="D210" s="8">
        <v>0.14000000000000001</v>
      </c>
      <c r="E210" s="8">
        <v>5.08</v>
      </c>
      <c r="F210" s="8">
        <v>10.38</v>
      </c>
      <c r="G210" s="8">
        <v>136.80000000000001</v>
      </c>
      <c r="H210" s="8">
        <v>0.02</v>
      </c>
      <c r="I210" s="8">
        <v>0</v>
      </c>
      <c r="J210" s="8">
        <v>0.01</v>
      </c>
      <c r="K210" s="8">
        <v>0.14000000000000001</v>
      </c>
      <c r="L210" s="8">
        <v>2.75</v>
      </c>
      <c r="M210" s="8">
        <v>37.46</v>
      </c>
      <c r="N210" s="8">
        <v>12.17</v>
      </c>
      <c r="O210" s="8">
        <v>0.25</v>
      </c>
    </row>
    <row r="211" spans="1:15" ht="16.5" thickBot="1" x14ac:dyDescent="0.3">
      <c r="A211" s="9">
        <v>283</v>
      </c>
      <c r="B211" s="10" t="s">
        <v>62</v>
      </c>
      <c r="C211" s="1">
        <v>200</v>
      </c>
      <c r="D211" s="11">
        <v>0.56000000000000005</v>
      </c>
      <c r="E211" s="11">
        <v>0</v>
      </c>
      <c r="F211" s="11">
        <v>27.89</v>
      </c>
      <c r="G211" s="11">
        <v>113.79</v>
      </c>
      <c r="H211" s="8">
        <v>0.02</v>
      </c>
      <c r="I211" s="8">
        <v>7.8</v>
      </c>
      <c r="J211" s="8">
        <v>0</v>
      </c>
      <c r="K211" s="8">
        <v>0.11</v>
      </c>
      <c r="L211" s="8">
        <v>11.4</v>
      </c>
      <c r="M211" s="8">
        <v>7.04</v>
      </c>
      <c r="N211" s="8">
        <v>5.34</v>
      </c>
      <c r="O211" s="8">
        <v>1.2</v>
      </c>
    </row>
    <row r="212" spans="1:15" ht="16.5" thickBot="1" x14ac:dyDescent="0.3">
      <c r="A212" s="111" t="s">
        <v>32</v>
      </c>
      <c r="B212" s="113"/>
      <c r="C212" s="4">
        <f>C207+C208+C209+C210+C211</f>
        <v>900</v>
      </c>
      <c r="D212" s="5">
        <f>D207+D208+D209+D210+D211</f>
        <v>23.57</v>
      </c>
      <c r="E212" s="5">
        <f t="shared" ref="E212:O212" si="37">E207+E208+E209+E210+E211</f>
        <v>24.64</v>
      </c>
      <c r="F212" s="5">
        <f t="shared" si="37"/>
        <v>92.899999999999991</v>
      </c>
      <c r="G212" s="5">
        <f t="shared" si="37"/>
        <v>1006.3699999999999</v>
      </c>
      <c r="H212" s="5">
        <f t="shared" si="37"/>
        <v>0.57000000000000006</v>
      </c>
      <c r="I212" s="5">
        <f t="shared" si="37"/>
        <v>24.76</v>
      </c>
      <c r="J212" s="5">
        <f t="shared" si="37"/>
        <v>8.629999999999999</v>
      </c>
      <c r="K212" s="5">
        <f t="shared" si="37"/>
        <v>5.57</v>
      </c>
      <c r="L212" s="5">
        <f t="shared" si="37"/>
        <v>103.14000000000001</v>
      </c>
      <c r="M212" s="5">
        <f t="shared" si="37"/>
        <v>511.77</v>
      </c>
      <c r="N212" s="5">
        <f t="shared" si="37"/>
        <v>83.240000000000009</v>
      </c>
      <c r="O212" s="5">
        <f t="shared" si="37"/>
        <v>9.9699999999999989</v>
      </c>
    </row>
    <row r="213" spans="1:15" ht="16.5" customHeight="1" thickBot="1" x14ac:dyDescent="0.3">
      <c r="A213" s="106" t="s">
        <v>129</v>
      </c>
      <c r="B213" s="108"/>
      <c r="C213" s="16">
        <f>C205+C212</f>
        <v>1420</v>
      </c>
      <c r="D213" s="5">
        <f>D205+D212</f>
        <v>39.61</v>
      </c>
      <c r="E213" s="5">
        <f t="shared" ref="E213:O213" si="38">E205+E212</f>
        <v>44.32</v>
      </c>
      <c r="F213" s="5">
        <f t="shared" si="38"/>
        <v>154.35</v>
      </c>
      <c r="G213" s="5">
        <f t="shared" si="38"/>
        <v>1753.6499999999999</v>
      </c>
      <c r="H213" s="5">
        <f t="shared" si="38"/>
        <v>0.85000000000000009</v>
      </c>
      <c r="I213" s="5">
        <f t="shared" si="38"/>
        <v>24.85</v>
      </c>
      <c r="J213" s="5">
        <f t="shared" si="38"/>
        <v>8.68</v>
      </c>
      <c r="K213" s="5">
        <f t="shared" si="38"/>
        <v>6.93</v>
      </c>
      <c r="L213" s="5">
        <f t="shared" si="38"/>
        <v>239.53</v>
      </c>
      <c r="M213" s="5">
        <f t="shared" si="38"/>
        <v>794</v>
      </c>
      <c r="N213" s="5">
        <f t="shared" si="38"/>
        <v>180.31</v>
      </c>
      <c r="O213" s="5">
        <f t="shared" si="38"/>
        <v>14.09</v>
      </c>
    </row>
    <row r="214" spans="1:15" ht="16.5" customHeight="1" thickBot="1" x14ac:dyDescent="0.3">
      <c r="A214" s="117" t="s">
        <v>47</v>
      </c>
      <c r="B214" s="118"/>
      <c r="C214" s="16">
        <f>C213+C195+C175+C155+C136+C114+C95+C73+C52+C30</f>
        <v>13962</v>
      </c>
      <c r="D214" s="75">
        <f>D213+D195+D175+D155+D136+D114+D95+D73+D52+D30</f>
        <v>434.76000000000005</v>
      </c>
      <c r="E214" s="75">
        <f t="shared" ref="E214:O214" si="39">E213+E195+E175+E155+E136+E114+E95+E73+E52+E30</f>
        <v>439.01</v>
      </c>
      <c r="F214" s="75">
        <f t="shared" si="39"/>
        <v>1680.59</v>
      </c>
      <c r="G214" s="75">
        <f t="shared" si="39"/>
        <v>17610.489999999998</v>
      </c>
      <c r="H214" s="75">
        <f t="shared" si="39"/>
        <v>7.4339999999999993</v>
      </c>
      <c r="I214" s="75">
        <f t="shared" si="39"/>
        <v>314.65999999999997</v>
      </c>
      <c r="J214" s="75">
        <f t="shared" si="39"/>
        <v>640.93200000000002</v>
      </c>
      <c r="K214" s="75">
        <f t="shared" si="39"/>
        <v>81.922500000000014</v>
      </c>
      <c r="L214" s="75">
        <f t="shared" si="39"/>
        <v>4617.6499999999996</v>
      </c>
      <c r="M214" s="75">
        <f t="shared" si="39"/>
        <v>8763.7340000000004</v>
      </c>
      <c r="N214" s="75">
        <f t="shared" si="39"/>
        <v>2112.3200000000002</v>
      </c>
      <c r="O214" s="75">
        <f t="shared" si="39"/>
        <v>109.17600000000002</v>
      </c>
    </row>
  </sheetData>
  <mergeCells count="127">
    <mergeCell ref="F21:J21"/>
    <mergeCell ref="A12:B12"/>
    <mergeCell ref="A13:O13"/>
    <mergeCell ref="A6:M6"/>
    <mergeCell ref="B9:C9"/>
    <mergeCell ref="A10:A11"/>
    <mergeCell ref="B10:B11"/>
    <mergeCell ref="C10:C11"/>
    <mergeCell ref="D10:F10"/>
    <mergeCell ref="G10:G11"/>
    <mergeCell ref="H10:K10"/>
    <mergeCell ref="L10:O10"/>
    <mergeCell ref="A43:O43"/>
    <mergeCell ref="A52:B52"/>
    <mergeCell ref="L31:O31"/>
    <mergeCell ref="A33:B33"/>
    <mergeCell ref="A34:O34"/>
    <mergeCell ref="A31:A32"/>
    <mergeCell ref="B31:B32"/>
    <mergeCell ref="C31:C32"/>
    <mergeCell ref="D31:F31"/>
    <mergeCell ref="G31:G32"/>
    <mergeCell ref="H31:K31"/>
    <mergeCell ref="A64:O64"/>
    <mergeCell ref="A72:B72"/>
    <mergeCell ref="L53:O53"/>
    <mergeCell ref="A55:B55"/>
    <mergeCell ref="A56:O56"/>
    <mergeCell ref="A63:B63"/>
    <mergeCell ref="A53:A54"/>
    <mergeCell ref="B53:B54"/>
    <mergeCell ref="C53:C54"/>
    <mergeCell ref="D53:F53"/>
    <mergeCell ref="G53:G54"/>
    <mergeCell ref="H53:K53"/>
    <mergeCell ref="A86:O86"/>
    <mergeCell ref="A94:B94"/>
    <mergeCell ref="G74:G75"/>
    <mergeCell ref="H74:K74"/>
    <mergeCell ref="L74:O74"/>
    <mergeCell ref="A76:B76"/>
    <mergeCell ref="A77:O77"/>
    <mergeCell ref="A85:B85"/>
    <mergeCell ref="A73:B73"/>
    <mergeCell ref="A74:A75"/>
    <mergeCell ref="B74:B75"/>
    <mergeCell ref="C74:C75"/>
    <mergeCell ref="D74:F74"/>
    <mergeCell ref="A98:B98"/>
    <mergeCell ref="A99:O99"/>
    <mergeCell ref="A105:B105"/>
    <mergeCell ref="A106:O106"/>
    <mergeCell ref="A95:B95"/>
    <mergeCell ref="A96:A97"/>
    <mergeCell ref="B96:B97"/>
    <mergeCell ref="C96:C97"/>
    <mergeCell ref="D96:F96"/>
    <mergeCell ref="G96:G97"/>
    <mergeCell ref="H96:K96"/>
    <mergeCell ref="L96:O96"/>
    <mergeCell ref="C127:O127"/>
    <mergeCell ref="A135:B135"/>
    <mergeCell ref="H115:K115"/>
    <mergeCell ref="L115:O115"/>
    <mergeCell ref="A117:B117"/>
    <mergeCell ref="A118:O118"/>
    <mergeCell ref="A126:B126"/>
    <mergeCell ref="A113:B113"/>
    <mergeCell ref="A114:B114"/>
    <mergeCell ref="A115:A116"/>
    <mergeCell ref="B115:B116"/>
    <mergeCell ref="C115:C116"/>
    <mergeCell ref="D115:F115"/>
    <mergeCell ref="G115:G116"/>
    <mergeCell ref="A154:B154"/>
    <mergeCell ref="H137:K137"/>
    <mergeCell ref="L137:O137"/>
    <mergeCell ref="A139:B139"/>
    <mergeCell ref="A140:O140"/>
    <mergeCell ref="A147:B147"/>
    <mergeCell ref="A136:B136"/>
    <mergeCell ref="A137:A138"/>
    <mergeCell ref="B137:B138"/>
    <mergeCell ref="C137:C138"/>
    <mergeCell ref="D137:F137"/>
    <mergeCell ref="G137:G138"/>
    <mergeCell ref="A158:B158"/>
    <mergeCell ref="A159:O159"/>
    <mergeCell ref="A166:B166"/>
    <mergeCell ref="A167:O167"/>
    <mergeCell ref="A174:B174"/>
    <mergeCell ref="A155:B155"/>
    <mergeCell ref="A156:A157"/>
    <mergeCell ref="B156:B157"/>
    <mergeCell ref="C156:C157"/>
    <mergeCell ref="D156:F156"/>
    <mergeCell ref="G156:G157"/>
    <mergeCell ref="H156:K156"/>
    <mergeCell ref="L156:O156"/>
    <mergeCell ref="A178:B178"/>
    <mergeCell ref="A179:O179"/>
    <mergeCell ref="A186:B186"/>
    <mergeCell ref="A187:O187"/>
    <mergeCell ref="A194:B194"/>
    <mergeCell ref="A175:B175"/>
    <mergeCell ref="A176:A177"/>
    <mergeCell ref="B176:B177"/>
    <mergeCell ref="C176:C177"/>
    <mergeCell ref="D176:F176"/>
    <mergeCell ref="G176:G177"/>
    <mergeCell ref="H176:K176"/>
    <mergeCell ref="L176:O176"/>
    <mergeCell ref="A213:B213"/>
    <mergeCell ref="A214:B214"/>
    <mergeCell ref="A198:B198"/>
    <mergeCell ref="A199:O199"/>
    <mergeCell ref="A205:B205"/>
    <mergeCell ref="A206:O206"/>
    <mergeCell ref="A212:B212"/>
    <mergeCell ref="A195:B195"/>
    <mergeCell ref="A196:A197"/>
    <mergeCell ref="B196:B197"/>
    <mergeCell ref="C196:C197"/>
    <mergeCell ref="D196:F196"/>
    <mergeCell ref="G196:G197"/>
    <mergeCell ref="H196:K196"/>
    <mergeCell ref="L196:O196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8"/>
  <sheetViews>
    <sheetView workbookViewId="0">
      <selection activeCell="A10" sqref="A10:O498"/>
    </sheetView>
  </sheetViews>
  <sheetFormatPr defaultRowHeight="15" x14ac:dyDescent="0.25"/>
  <cols>
    <col min="2" max="2" width="45.42578125" customWidth="1"/>
  </cols>
  <sheetData>
    <row r="1" spans="1:15" x14ac:dyDescent="0.25">
      <c r="A1" s="81" t="s">
        <v>192</v>
      </c>
      <c r="B1" s="82"/>
      <c r="C1" s="82" t="s">
        <v>0</v>
      </c>
      <c r="J1" s="83"/>
      <c r="K1" s="83" t="s">
        <v>0</v>
      </c>
      <c r="L1" s="23"/>
      <c r="M1" s="23"/>
      <c r="N1" s="23"/>
      <c r="O1" s="23"/>
    </row>
    <row r="2" spans="1:15" x14ac:dyDescent="0.25">
      <c r="A2" s="81" t="s">
        <v>193</v>
      </c>
      <c r="B2" s="82"/>
      <c r="C2" s="81"/>
      <c r="J2" s="83"/>
      <c r="K2" s="84" t="s">
        <v>48</v>
      </c>
      <c r="L2" s="23"/>
      <c r="M2" s="23"/>
      <c r="N2" s="23"/>
      <c r="O2" s="23"/>
    </row>
    <row r="3" spans="1:15" x14ac:dyDescent="0.25">
      <c r="A3" s="81" t="s">
        <v>1</v>
      </c>
      <c r="B3" s="82"/>
      <c r="C3" s="81"/>
      <c r="J3" s="83"/>
      <c r="K3" s="84" t="s">
        <v>1</v>
      </c>
      <c r="L3" s="23"/>
      <c r="M3" s="23"/>
      <c r="N3" s="23"/>
      <c r="O3" s="23"/>
    </row>
    <row r="4" spans="1:15" x14ac:dyDescent="0.25">
      <c r="A4" s="81" t="s">
        <v>194</v>
      </c>
      <c r="B4" s="82"/>
      <c r="C4" s="81"/>
      <c r="J4" s="83"/>
      <c r="K4" s="84" t="s">
        <v>49</v>
      </c>
      <c r="L4" s="23"/>
      <c r="M4" s="23"/>
      <c r="N4" s="23"/>
      <c r="O4" s="23"/>
    </row>
    <row r="5" spans="1:15" x14ac:dyDescent="0.25">
      <c r="A5" s="81" t="s">
        <v>196</v>
      </c>
      <c r="B5" s="82"/>
      <c r="C5" s="81"/>
      <c r="J5" s="83"/>
      <c r="K5" s="84" t="s">
        <v>198</v>
      </c>
      <c r="L5" s="23"/>
      <c r="M5" s="23"/>
      <c r="N5" s="23"/>
      <c r="O5" s="23"/>
    </row>
    <row r="6" spans="1:15" ht="31.5" customHeight="1" x14ac:dyDescent="0.25">
      <c r="A6" s="102" t="s">
        <v>199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23"/>
      <c r="O6" s="23"/>
    </row>
    <row r="7" spans="1:15" ht="15.75" x14ac:dyDescent="0.25">
      <c r="A7" s="64" t="s">
        <v>3</v>
      </c>
      <c r="B7" s="64" t="s">
        <v>182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23"/>
      <c r="O7" s="23"/>
    </row>
    <row r="8" spans="1:15" ht="15.75" x14ac:dyDescent="0.25">
      <c r="A8" s="64" t="s">
        <v>4</v>
      </c>
      <c r="B8" s="64" t="s">
        <v>5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23"/>
      <c r="O8" s="23"/>
    </row>
    <row r="9" spans="1:15" ht="16.5" thickBot="1" x14ac:dyDescent="0.3">
      <c r="A9" s="64" t="s">
        <v>6</v>
      </c>
      <c r="B9" s="103" t="s">
        <v>7</v>
      </c>
      <c r="C9" s="103"/>
      <c r="D9" s="66"/>
      <c r="E9" s="66"/>
      <c r="F9" s="66"/>
      <c r="G9" s="66"/>
      <c r="H9" s="66"/>
      <c r="I9" s="66"/>
      <c r="J9" s="66"/>
      <c r="K9" s="66"/>
      <c r="L9" s="66"/>
      <c r="M9" s="66"/>
      <c r="N9" s="23"/>
      <c r="O9" s="23"/>
    </row>
    <row r="10" spans="1:15" ht="62.25" customHeight="1" thickBot="1" x14ac:dyDescent="0.3">
      <c r="A10" s="104" t="s">
        <v>8</v>
      </c>
      <c r="B10" s="104" t="s">
        <v>9</v>
      </c>
      <c r="C10" s="104" t="s">
        <v>10</v>
      </c>
      <c r="D10" s="106" t="s">
        <v>11</v>
      </c>
      <c r="E10" s="107"/>
      <c r="F10" s="108"/>
      <c r="G10" s="104" t="s">
        <v>12</v>
      </c>
      <c r="H10" s="106" t="s">
        <v>13</v>
      </c>
      <c r="I10" s="107"/>
      <c r="J10" s="107"/>
      <c r="K10" s="108"/>
      <c r="L10" s="106" t="s">
        <v>14</v>
      </c>
      <c r="M10" s="107"/>
      <c r="N10" s="107"/>
      <c r="O10" s="108"/>
    </row>
    <row r="11" spans="1:15" ht="16.5" thickBot="1" x14ac:dyDescent="0.3">
      <c r="A11" s="105"/>
      <c r="B11" s="105"/>
      <c r="C11" s="105"/>
      <c r="D11" s="16" t="s">
        <v>15</v>
      </c>
      <c r="E11" s="16" t="s">
        <v>16</v>
      </c>
      <c r="F11" s="16" t="s">
        <v>17</v>
      </c>
      <c r="G11" s="105"/>
      <c r="H11" s="16" t="s">
        <v>18</v>
      </c>
      <c r="I11" s="16" t="s">
        <v>19</v>
      </c>
      <c r="J11" s="16" t="s">
        <v>20</v>
      </c>
      <c r="K11" s="16" t="s">
        <v>21</v>
      </c>
      <c r="L11" s="16" t="s">
        <v>22</v>
      </c>
      <c r="M11" s="16" t="s">
        <v>23</v>
      </c>
      <c r="N11" s="16" t="s">
        <v>24</v>
      </c>
      <c r="O11" s="16" t="s">
        <v>25</v>
      </c>
    </row>
    <row r="12" spans="1:15" ht="16.5" thickBot="1" x14ac:dyDescent="0.3">
      <c r="A12" s="109" t="s">
        <v>26</v>
      </c>
      <c r="B12" s="11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6.5" thickBot="1" x14ac:dyDescent="0.3">
      <c r="A13" s="111" t="s">
        <v>27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5" ht="16.5" customHeight="1" thickBot="1" x14ac:dyDescent="0.3">
      <c r="A14" s="6"/>
      <c r="B14" s="7" t="s">
        <v>29</v>
      </c>
      <c r="C14" s="1">
        <v>50</v>
      </c>
      <c r="D14" s="8">
        <v>4.7</v>
      </c>
      <c r="E14" s="8">
        <v>1.2</v>
      </c>
      <c r="F14" s="8">
        <v>11.51</v>
      </c>
      <c r="G14" s="8">
        <v>229.01</v>
      </c>
      <c r="H14" s="8">
        <v>0.09</v>
      </c>
      <c r="I14" s="8">
        <v>0.91</v>
      </c>
      <c r="J14" s="8">
        <v>0.04</v>
      </c>
      <c r="K14" s="8">
        <v>0.72</v>
      </c>
      <c r="L14" s="8">
        <v>94.23</v>
      </c>
      <c r="M14" s="8">
        <v>102.24</v>
      </c>
      <c r="N14" s="8">
        <v>17.82</v>
      </c>
      <c r="O14" s="8">
        <v>0.54</v>
      </c>
    </row>
    <row r="15" spans="1:15" ht="16.5" customHeight="1" thickBot="1" x14ac:dyDescent="0.3">
      <c r="A15" s="9"/>
      <c r="B15" s="10" t="s">
        <v>50</v>
      </c>
      <c r="C15" s="1">
        <v>20</v>
      </c>
      <c r="D15" s="11">
        <v>1.32</v>
      </c>
      <c r="E15" s="11">
        <v>0.24</v>
      </c>
      <c r="F15" s="11">
        <v>6.68</v>
      </c>
      <c r="G15" s="11">
        <v>34.799999999999997</v>
      </c>
      <c r="H15" s="11">
        <v>0.01</v>
      </c>
      <c r="I15" s="11">
        <v>0.12</v>
      </c>
      <c r="J15" s="11">
        <v>34.5</v>
      </c>
      <c r="K15" s="11">
        <v>0.08</v>
      </c>
      <c r="L15" s="11">
        <v>150</v>
      </c>
      <c r="M15" s="11">
        <v>96</v>
      </c>
      <c r="N15" s="11">
        <v>6.75</v>
      </c>
      <c r="O15" s="11">
        <v>0.15</v>
      </c>
    </row>
    <row r="16" spans="1:15" ht="16.5" customHeight="1" thickBot="1" x14ac:dyDescent="0.3">
      <c r="A16" s="6">
        <v>114</v>
      </c>
      <c r="B16" s="7" t="s">
        <v>51</v>
      </c>
      <c r="C16" s="12">
        <v>200</v>
      </c>
      <c r="D16" s="8">
        <v>4.99</v>
      </c>
      <c r="E16" s="8">
        <v>6.45</v>
      </c>
      <c r="F16" s="8">
        <v>28.82</v>
      </c>
      <c r="G16" s="8">
        <v>225</v>
      </c>
      <c r="H16" s="8">
        <v>0</v>
      </c>
      <c r="I16" s="8">
        <v>0</v>
      </c>
      <c r="J16" s="8">
        <v>0</v>
      </c>
      <c r="K16" s="8">
        <v>0</v>
      </c>
      <c r="L16" s="8">
        <v>3.6</v>
      </c>
      <c r="M16" s="8">
        <v>1.67</v>
      </c>
      <c r="N16" s="8">
        <v>1.85</v>
      </c>
      <c r="O16" s="8">
        <v>0.24</v>
      </c>
    </row>
    <row r="17" spans="1:15" ht="16.5" customHeight="1" thickBot="1" x14ac:dyDescent="0.3">
      <c r="A17" s="6">
        <v>366</v>
      </c>
      <c r="B17" s="7" t="s">
        <v>28</v>
      </c>
      <c r="C17" s="12">
        <v>30</v>
      </c>
      <c r="D17" s="11">
        <v>4.22</v>
      </c>
      <c r="E17" s="11">
        <v>4.7</v>
      </c>
      <c r="F17" s="11">
        <v>0</v>
      </c>
      <c r="G17" s="11">
        <v>14.56</v>
      </c>
      <c r="H17" s="11">
        <v>0.09</v>
      </c>
      <c r="I17" s="11"/>
      <c r="J17" s="11"/>
      <c r="K17" s="11">
        <v>0.85</v>
      </c>
      <c r="L17" s="11">
        <v>15.26</v>
      </c>
      <c r="M17" s="11">
        <v>64.58</v>
      </c>
      <c r="N17" s="11">
        <v>23.75</v>
      </c>
      <c r="O17" s="11">
        <v>1.2</v>
      </c>
    </row>
    <row r="18" spans="1:15" ht="16.5" customHeight="1" thickBot="1" x14ac:dyDescent="0.3">
      <c r="A18" s="13">
        <v>300</v>
      </c>
      <c r="B18" s="3" t="s">
        <v>52</v>
      </c>
      <c r="C18" s="14">
        <v>200</v>
      </c>
      <c r="D18" s="3">
        <v>0.12</v>
      </c>
      <c r="E18" s="3">
        <v>0</v>
      </c>
      <c r="F18" s="3">
        <v>12.04</v>
      </c>
      <c r="G18" s="3">
        <v>48.64</v>
      </c>
      <c r="H18" s="3">
        <v>0</v>
      </c>
      <c r="I18" s="3">
        <v>0</v>
      </c>
      <c r="J18" s="3">
        <v>0</v>
      </c>
      <c r="K18" s="3">
        <v>0</v>
      </c>
      <c r="L18" s="3">
        <v>12.5</v>
      </c>
      <c r="M18" s="3">
        <v>6</v>
      </c>
      <c r="N18" s="3">
        <v>3</v>
      </c>
      <c r="O18" s="3">
        <v>0.7</v>
      </c>
    </row>
    <row r="19" spans="1:15" ht="16.5" customHeight="1" thickBot="1" x14ac:dyDescent="0.3">
      <c r="A19" s="13"/>
      <c r="B19" s="3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6.5" thickBot="1" x14ac:dyDescent="0.3">
      <c r="A20" s="88" t="s">
        <v>30</v>
      </c>
      <c r="B20" s="90"/>
      <c r="C20" s="4">
        <f>C14+C15+C16+C17+C18</f>
        <v>500</v>
      </c>
      <c r="D20" s="15">
        <f>D14+D15+D16+D17+D18+D19</f>
        <v>15.35</v>
      </c>
      <c r="E20" s="15">
        <f t="shared" ref="E20:O20" si="0">E14+E15+E16+E17+E18+E19</f>
        <v>12.59</v>
      </c>
      <c r="F20" s="15">
        <f t="shared" si="0"/>
        <v>59.05</v>
      </c>
      <c r="G20" s="15">
        <f t="shared" si="0"/>
        <v>552.01</v>
      </c>
      <c r="H20" s="15">
        <f t="shared" si="0"/>
        <v>0.19</v>
      </c>
      <c r="I20" s="15">
        <f t="shared" si="0"/>
        <v>1.03</v>
      </c>
      <c r="J20" s="15">
        <f t="shared" si="0"/>
        <v>34.54</v>
      </c>
      <c r="K20" s="15">
        <f t="shared" si="0"/>
        <v>1.65</v>
      </c>
      <c r="L20" s="15">
        <f t="shared" si="0"/>
        <v>275.59000000000003</v>
      </c>
      <c r="M20" s="15">
        <f t="shared" si="0"/>
        <v>270.49</v>
      </c>
      <c r="N20" s="15">
        <f t="shared" si="0"/>
        <v>53.17</v>
      </c>
      <c r="O20" s="15">
        <f t="shared" si="0"/>
        <v>2.83</v>
      </c>
    </row>
    <row r="21" spans="1:15" ht="16.5" thickBot="1" x14ac:dyDescent="0.3">
      <c r="A21" s="88"/>
      <c r="B21" s="111" t="s">
        <v>89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3"/>
    </row>
    <row r="22" spans="1:15" ht="16.5" thickBot="1" x14ac:dyDescent="0.3">
      <c r="A22" s="49">
        <v>293</v>
      </c>
      <c r="B22" s="35" t="s">
        <v>63</v>
      </c>
      <c r="C22" s="14">
        <v>200</v>
      </c>
      <c r="D22" s="3">
        <v>2</v>
      </c>
      <c r="E22" s="3">
        <v>0.2</v>
      </c>
      <c r="F22" s="3">
        <v>5.8</v>
      </c>
      <c r="G22" s="3">
        <v>36</v>
      </c>
      <c r="H22" s="28"/>
      <c r="I22" s="28"/>
      <c r="J22" s="24"/>
      <c r="K22" s="28"/>
      <c r="L22" s="28"/>
      <c r="M22" s="28"/>
      <c r="N22" s="28"/>
      <c r="O22" s="15"/>
    </row>
    <row r="23" spans="1:15" ht="16.5" thickBot="1" x14ac:dyDescent="0.3">
      <c r="A23" s="88"/>
      <c r="B23" s="25" t="s">
        <v>90</v>
      </c>
      <c r="C23" s="26">
        <v>200</v>
      </c>
      <c r="D23" s="28">
        <f>D22</f>
        <v>2</v>
      </c>
      <c r="E23" s="28">
        <f t="shared" ref="E23:O23" si="1">E22</f>
        <v>0.2</v>
      </c>
      <c r="F23" s="28">
        <f t="shared" si="1"/>
        <v>5.8</v>
      </c>
      <c r="G23" s="28">
        <f t="shared" si="1"/>
        <v>36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28">
        <f t="shared" si="1"/>
        <v>0</v>
      </c>
      <c r="M23" s="28">
        <f t="shared" si="1"/>
        <v>0</v>
      </c>
      <c r="N23" s="28">
        <f t="shared" si="1"/>
        <v>0</v>
      </c>
      <c r="O23" s="28">
        <f t="shared" si="1"/>
        <v>0</v>
      </c>
    </row>
    <row r="24" spans="1:15" ht="16.5" thickBot="1" x14ac:dyDescent="0.3">
      <c r="A24" s="88" t="s">
        <v>85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90"/>
    </row>
    <row r="25" spans="1:15" ht="16.5" customHeight="1" thickBot="1" x14ac:dyDescent="0.3">
      <c r="A25" s="9"/>
      <c r="B25" s="10" t="s">
        <v>29</v>
      </c>
      <c r="C25" s="1">
        <v>50</v>
      </c>
      <c r="D25" s="8">
        <v>4.7</v>
      </c>
      <c r="E25" s="8">
        <v>1.2</v>
      </c>
      <c r="F25" s="8">
        <v>11.51</v>
      </c>
      <c r="G25" s="8">
        <v>229.01</v>
      </c>
      <c r="H25" s="8">
        <v>0.09</v>
      </c>
      <c r="I25" s="8">
        <v>0.91</v>
      </c>
      <c r="J25" s="8">
        <v>0.04</v>
      </c>
      <c r="K25" s="8">
        <v>0.72</v>
      </c>
      <c r="L25" s="8">
        <v>94.23</v>
      </c>
      <c r="M25" s="8">
        <v>102.24</v>
      </c>
      <c r="N25" s="8">
        <v>17.82</v>
      </c>
      <c r="O25" s="8">
        <v>0.54</v>
      </c>
    </row>
    <row r="26" spans="1:15" ht="16.5" customHeight="1" thickBot="1" x14ac:dyDescent="0.3">
      <c r="A26" s="6"/>
      <c r="B26" s="7" t="s">
        <v>50</v>
      </c>
      <c r="C26" s="1">
        <v>20</v>
      </c>
      <c r="D26" s="11">
        <v>1.32</v>
      </c>
      <c r="E26" s="11">
        <v>0.24</v>
      </c>
      <c r="F26" s="11">
        <v>6.68</v>
      </c>
      <c r="G26" s="11">
        <v>34.799999999999997</v>
      </c>
      <c r="H26" s="11">
        <v>0.01</v>
      </c>
      <c r="I26" s="11">
        <v>0.12</v>
      </c>
      <c r="J26" s="11">
        <v>34.5</v>
      </c>
      <c r="K26" s="11">
        <v>0.08</v>
      </c>
      <c r="L26" s="11">
        <v>150</v>
      </c>
      <c r="M26" s="11">
        <v>96</v>
      </c>
      <c r="N26" s="11">
        <v>6.75</v>
      </c>
      <c r="O26" s="11">
        <v>0.15</v>
      </c>
    </row>
    <row r="27" spans="1:15" ht="16.5" thickBot="1" x14ac:dyDescent="0.3">
      <c r="A27" s="21"/>
      <c r="B27" s="10" t="s">
        <v>55</v>
      </c>
      <c r="C27" s="1">
        <v>200</v>
      </c>
      <c r="D27" s="11">
        <v>8.44</v>
      </c>
      <c r="E27" s="11">
        <v>3.07</v>
      </c>
      <c r="F27" s="11">
        <v>8.0399999999999991</v>
      </c>
      <c r="G27" s="11">
        <v>84.21</v>
      </c>
      <c r="H27" s="11">
        <v>0.16</v>
      </c>
      <c r="I27" s="11">
        <v>0</v>
      </c>
      <c r="J27" s="11">
        <v>2.5000000000000001E-2</v>
      </c>
      <c r="K27" s="11">
        <v>0.5</v>
      </c>
      <c r="L27" s="11">
        <v>22.5</v>
      </c>
      <c r="M27" s="11">
        <v>129.63999999999999</v>
      </c>
      <c r="N27" s="11">
        <v>14.91</v>
      </c>
      <c r="O27" s="11">
        <v>1.59</v>
      </c>
    </row>
    <row r="28" spans="1:15" ht="16.5" customHeight="1" thickBot="1" x14ac:dyDescent="0.3">
      <c r="A28" s="6">
        <v>212</v>
      </c>
      <c r="B28" s="7" t="s">
        <v>53</v>
      </c>
      <c r="C28" s="12">
        <v>100</v>
      </c>
      <c r="D28" s="8">
        <v>5.27</v>
      </c>
      <c r="E28" s="8">
        <v>6.13</v>
      </c>
      <c r="F28" s="8">
        <v>9.91</v>
      </c>
      <c r="G28" s="8">
        <v>224.69</v>
      </c>
      <c r="H28" s="8">
        <v>0.09</v>
      </c>
      <c r="I28" s="8">
        <v>0</v>
      </c>
      <c r="J28" s="8">
        <v>12</v>
      </c>
      <c r="K28" s="8">
        <v>0.83</v>
      </c>
      <c r="L28" s="8">
        <v>11.89</v>
      </c>
      <c r="M28" s="8">
        <v>47.24</v>
      </c>
      <c r="N28" s="8">
        <v>8.5500000000000007</v>
      </c>
      <c r="O28" s="8">
        <v>0.86</v>
      </c>
    </row>
    <row r="29" spans="1:15" ht="16.5" customHeight="1" thickBot="1" x14ac:dyDescent="0.3">
      <c r="A29" s="6">
        <v>227</v>
      </c>
      <c r="B29" s="7" t="s">
        <v>54</v>
      </c>
      <c r="C29" s="12">
        <v>150</v>
      </c>
      <c r="D29" s="8">
        <v>1.23</v>
      </c>
      <c r="E29" s="8">
        <v>9.1999999999999993</v>
      </c>
      <c r="F29" s="8">
        <v>31.25</v>
      </c>
      <c r="G29" s="8">
        <v>85.56</v>
      </c>
      <c r="H29" s="8">
        <v>0</v>
      </c>
      <c r="I29" s="8">
        <v>3.36</v>
      </c>
      <c r="J29" s="8">
        <v>0</v>
      </c>
      <c r="K29" s="8">
        <v>1.2E-2</v>
      </c>
      <c r="L29" s="8">
        <v>7.2</v>
      </c>
      <c r="M29" s="8">
        <v>4.2480000000000002</v>
      </c>
      <c r="N29" s="8">
        <v>2.81</v>
      </c>
      <c r="O29" s="8">
        <v>0.34799999999999998</v>
      </c>
    </row>
    <row r="30" spans="1:15" ht="16.5" customHeight="1" thickBot="1" x14ac:dyDescent="0.3">
      <c r="A30" s="6"/>
      <c r="B30" s="10" t="s">
        <v>56</v>
      </c>
      <c r="C30" s="1">
        <v>60</v>
      </c>
      <c r="D30" s="11">
        <v>1.1200000000000001</v>
      </c>
      <c r="E30" s="11">
        <v>2.17</v>
      </c>
      <c r="F30" s="11">
        <v>4.83</v>
      </c>
      <c r="G30" s="11">
        <v>53.21</v>
      </c>
      <c r="H30" s="8"/>
      <c r="I30" s="8"/>
      <c r="J30" s="8"/>
      <c r="K30" s="8"/>
      <c r="L30" s="8"/>
      <c r="M30" s="8"/>
      <c r="N30" s="8"/>
      <c r="O30" s="8"/>
    </row>
    <row r="31" spans="1:15" ht="16.5" customHeight="1" thickBot="1" x14ac:dyDescent="0.3">
      <c r="A31" s="9">
        <v>278</v>
      </c>
      <c r="B31" s="10" t="s">
        <v>57</v>
      </c>
      <c r="C31" s="1">
        <v>200</v>
      </c>
      <c r="D31" s="11">
        <v>0.1</v>
      </c>
      <c r="E31" s="11">
        <v>0.04</v>
      </c>
      <c r="F31" s="11">
        <v>19.52</v>
      </c>
      <c r="G31" s="11">
        <v>85.87</v>
      </c>
      <c r="H31" s="11">
        <v>0.11</v>
      </c>
      <c r="I31" s="11"/>
      <c r="J31" s="11"/>
      <c r="K31" s="11">
        <v>0.98</v>
      </c>
      <c r="L31" s="11">
        <v>17.25</v>
      </c>
      <c r="M31" s="11">
        <v>65.25</v>
      </c>
      <c r="N31" s="11">
        <v>24.75</v>
      </c>
      <c r="O31" s="11">
        <v>1.5</v>
      </c>
    </row>
    <row r="32" spans="1:15" ht="16.5" thickBot="1" x14ac:dyDescent="0.3">
      <c r="A32" s="88" t="s">
        <v>32</v>
      </c>
      <c r="B32" s="90"/>
      <c r="C32" s="4">
        <f>C25+C26+C27+C28+C29+C31</f>
        <v>720</v>
      </c>
      <c r="D32" s="5">
        <f>D25+D26+D27+D28+D29+D30+D31</f>
        <v>22.180000000000003</v>
      </c>
      <c r="E32" s="5">
        <f t="shared" ref="E32:G32" si="2">E25+E26+E27+E28+E29+E30+E31</f>
        <v>22.049999999999997</v>
      </c>
      <c r="F32" s="5">
        <f t="shared" si="2"/>
        <v>91.74</v>
      </c>
      <c r="G32" s="5">
        <f t="shared" si="2"/>
        <v>797.35</v>
      </c>
      <c r="H32" s="5">
        <f t="shared" ref="H32:O32" si="3">H25+H26+H27+H28+H29+H31</f>
        <v>0.45999999999999996</v>
      </c>
      <c r="I32" s="5">
        <f t="shared" si="3"/>
        <v>4.3899999999999997</v>
      </c>
      <c r="J32" s="5">
        <f t="shared" si="3"/>
        <v>46.564999999999998</v>
      </c>
      <c r="K32" s="5">
        <f t="shared" si="3"/>
        <v>3.1219999999999999</v>
      </c>
      <c r="L32" s="5">
        <f t="shared" si="3"/>
        <v>303.07</v>
      </c>
      <c r="M32" s="5">
        <f t="shared" si="3"/>
        <v>444.61799999999999</v>
      </c>
      <c r="N32" s="5">
        <f t="shared" si="3"/>
        <v>75.59</v>
      </c>
      <c r="O32" s="5">
        <f t="shared" si="3"/>
        <v>4.9879999999999995</v>
      </c>
    </row>
    <row r="33" spans="1:15" ht="31.5" customHeight="1" thickBot="1" x14ac:dyDescent="0.3">
      <c r="A33" s="8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</row>
    <row r="34" spans="1:15" ht="17.25" customHeight="1" thickBot="1" x14ac:dyDescent="0.3">
      <c r="A34" s="54">
        <v>295</v>
      </c>
      <c r="B34" s="7" t="s">
        <v>132</v>
      </c>
      <c r="C34" s="12">
        <v>200</v>
      </c>
      <c r="D34" s="8">
        <v>2.1</v>
      </c>
      <c r="E34" s="8">
        <v>1.92</v>
      </c>
      <c r="F34" s="8">
        <v>9.98</v>
      </c>
      <c r="G34" s="8">
        <v>65.599999999999994</v>
      </c>
      <c r="H34" s="8">
        <v>0</v>
      </c>
      <c r="I34" s="8">
        <v>0</v>
      </c>
      <c r="J34" s="8">
        <v>0.05</v>
      </c>
      <c r="K34" s="8">
        <v>0.1</v>
      </c>
      <c r="L34" s="8">
        <v>2.4</v>
      </c>
      <c r="M34" s="8">
        <v>3</v>
      </c>
      <c r="N34" s="8">
        <v>0.05</v>
      </c>
      <c r="O34" s="8">
        <v>0.02</v>
      </c>
    </row>
    <row r="35" spans="1:15" ht="17.25" customHeight="1" thickBot="1" x14ac:dyDescent="0.3">
      <c r="A35" s="54"/>
      <c r="B35" s="60" t="s">
        <v>106</v>
      </c>
      <c r="C35" s="59">
        <v>50</v>
      </c>
      <c r="D35" s="8">
        <v>2.5</v>
      </c>
      <c r="E35" s="8">
        <v>11</v>
      </c>
      <c r="F35" s="8">
        <v>29</v>
      </c>
      <c r="G35" s="8">
        <v>259</v>
      </c>
      <c r="H35" s="42"/>
      <c r="I35" s="8"/>
      <c r="J35" s="8"/>
      <c r="K35" s="8"/>
      <c r="L35" s="42"/>
      <c r="M35" s="8"/>
      <c r="N35" s="42"/>
      <c r="O35" s="8"/>
    </row>
    <row r="36" spans="1:15" ht="17.25" customHeight="1" thickBot="1" x14ac:dyDescent="0.3">
      <c r="A36" s="31"/>
      <c r="B36" s="51" t="s">
        <v>92</v>
      </c>
      <c r="C36" s="38">
        <v>100</v>
      </c>
      <c r="D36" s="39">
        <v>6.94</v>
      </c>
      <c r="E36" s="40">
        <v>10.75</v>
      </c>
      <c r="F36" s="11">
        <v>47</v>
      </c>
      <c r="G36" s="40">
        <v>316</v>
      </c>
      <c r="H36" s="30"/>
      <c r="I36" s="32"/>
      <c r="J36" s="32"/>
      <c r="K36" s="5"/>
      <c r="L36" s="30"/>
      <c r="M36" s="32"/>
      <c r="N36" s="30"/>
      <c r="O36" s="33"/>
    </row>
    <row r="37" spans="1:15" ht="17.25" customHeight="1" thickBot="1" x14ac:dyDescent="0.3">
      <c r="A37" s="117" t="s">
        <v>91</v>
      </c>
      <c r="B37" s="118"/>
      <c r="C37" s="85">
        <f>C34+C35+C36</f>
        <v>350</v>
      </c>
      <c r="D37" s="33">
        <f>D34+D35+D36</f>
        <v>11.54</v>
      </c>
      <c r="E37" s="33">
        <f t="shared" ref="E37:G37" si="4">E34+E35+E36</f>
        <v>23.67</v>
      </c>
      <c r="F37" s="33">
        <f t="shared" si="4"/>
        <v>85.98</v>
      </c>
      <c r="G37" s="33">
        <f t="shared" si="4"/>
        <v>640.6</v>
      </c>
      <c r="H37" s="30"/>
      <c r="I37" s="32"/>
      <c r="J37" s="32"/>
      <c r="K37" s="5"/>
      <c r="L37" s="30"/>
      <c r="M37" s="32"/>
      <c r="N37" s="30"/>
      <c r="O37" s="33"/>
    </row>
    <row r="38" spans="1:15" ht="17.25" customHeight="1" thickBot="1" x14ac:dyDescent="0.3">
      <c r="A38" s="29"/>
      <c r="B38" s="106" t="s">
        <v>87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1:15" ht="17.25" customHeight="1" thickBot="1" x14ac:dyDescent="0.3">
      <c r="A39" s="36">
        <v>235</v>
      </c>
      <c r="B39" s="47" t="s">
        <v>122</v>
      </c>
      <c r="C39" s="38">
        <v>150</v>
      </c>
      <c r="D39" s="39">
        <v>6.09</v>
      </c>
      <c r="E39" s="40">
        <v>7.08</v>
      </c>
      <c r="F39" s="11">
        <v>42.03</v>
      </c>
      <c r="G39" s="40">
        <v>215.3</v>
      </c>
      <c r="H39" s="41">
        <v>0.18</v>
      </c>
      <c r="I39" s="40">
        <v>95.94</v>
      </c>
      <c r="J39" s="40">
        <v>27.6</v>
      </c>
      <c r="K39" s="11">
        <v>0</v>
      </c>
      <c r="L39" s="41">
        <v>51.26</v>
      </c>
      <c r="M39" s="40">
        <v>99.36</v>
      </c>
      <c r="N39" s="41">
        <v>30.75</v>
      </c>
      <c r="O39" s="39">
        <v>2.54</v>
      </c>
    </row>
    <row r="40" spans="1:15" ht="17.25" customHeight="1" thickBot="1" x14ac:dyDescent="0.3">
      <c r="A40" s="38">
        <v>209</v>
      </c>
      <c r="B40" s="7" t="s">
        <v>134</v>
      </c>
      <c r="C40" s="12">
        <v>100</v>
      </c>
      <c r="D40" s="7">
        <v>14.01</v>
      </c>
      <c r="E40" s="8">
        <v>14.2</v>
      </c>
      <c r="F40" s="8">
        <v>31</v>
      </c>
      <c r="G40" s="8">
        <v>245.13</v>
      </c>
      <c r="H40" s="8">
        <v>3.5999999999999997E-2</v>
      </c>
      <c r="I40" s="8">
        <v>1.46</v>
      </c>
      <c r="J40" s="8">
        <v>0.22</v>
      </c>
      <c r="K40" s="8">
        <v>2.02</v>
      </c>
      <c r="L40" s="8">
        <v>59.4</v>
      </c>
      <c r="M40" s="8">
        <v>53.44</v>
      </c>
      <c r="N40" s="8">
        <v>38.44</v>
      </c>
      <c r="O40" s="8">
        <v>1.22</v>
      </c>
    </row>
    <row r="41" spans="1:15" ht="17.25" customHeight="1" thickBot="1" x14ac:dyDescent="0.3">
      <c r="A41" s="38">
        <v>294</v>
      </c>
      <c r="B41" s="10" t="s">
        <v>133</v>
      </c>
      <c r="C41" s="1">
        <v>200</v>
      </c>
      <c r="D41" s="10">
        <v>0.08</v>
      </c>
      <c r="E41" s="11">
        <v>0.01</v>
      </c>
      <c r="F41" s="11">
        <v>15.31</v>
      </c>
      <c r="G41" s="11">
        <v>61.62</v>
      </c>
      <c r="H41" s="11">
        <v>3.0000000000000001E-3</v>
      </c>
      <c r="I41" s="11">
        <v>41</v>
      </c>
      <c r="J41" s="11">
        <v>0</v>
      </c>
      <c r="K41" s="11">
        <v>0</v>
      </c>
      <c r="L41" s="11">
        <v>12.8</v>
      </c>
      <c r="M41" s="11">
        <v>4</v>
      </c>
      <c r="N41" s="11">
        <v>2.2000000000000002</v>
      </c>
      <c r="O41" s="11">
        <v>0.32</v>
      </c>
    </row>
    <row r="42" spans="1:15" ht="17.25" customHeight="1" thickBot="1" x14ac:dyDescent="0.3">
      <c r="A42" s="31"/>
      <c r="B42" s="7" t="s">
        <v>29</v>
      </c>
      <c r="C42" s="1">
        <v>50</v>
      </c>
      <c r="D42" s="8">
        <v>4.7</v>
      </c>
      <c r="E42" s="8">
        <v>1.2</v>
      </c>
      <c r="F42" s="8">
        <v>11.51</v>
      </c>
      <c r="G42" s="8">
        <v>229.01</v>
      </c>
      <c r="H42" s="8">
        <v>0.2</v>
      </c>
      <c r="I42" s="8">
        <v>23.18</v>
      </c>
      <c r="J42" s="42">
        <v>236.5</v>
      </c>
      <c r="K42" s="8">
        <v>0.68</v>
      </c>
      <c r="L42" s="8">
        <v>93.84</v>
      </c>
      <c r="M42" s="8">
        <v>248.23</v>
      </c>
      <c r="N42" s="8">
        <v>40.17</v>
      </c>
      <c r="O42" s="8">
        <v>3.06</v>
      </c>
    </row>
    <row r="43" spans="1:15" ht="15" customHeight="1" thickBot="1" x14ac:dyDescent="0.3">
      <c r="A43" s="29"/>
      <c r="B43" s="67" t="s">
        <v>88</v>
      </c>
      <c r="C43" s="31">
        <f>C39+C40+C41+C42</f>
        <v>500</v>
      </c>
      <c r="D43" s="32">
        <f>D39+D40+D41+D42</f>
        <v>24.88</v>
      </c>
      <c r="E43" s="32">
        <f>E39+E40+E41+E42</f>
        <v>22.490000000000002</v>
      </c>
      <c r="F43" s="5">
        <f>F39+F40+F41+F42</f>
        <v>99.850000000000009</v>
      </c>
      <c r="G43" s="32">
        <f>G39+G40+G41+G42</f>
        <v>751.06</v>
      </c>
      <c r="H43" s="32">
        <f>H40+H42</f>
        <v>0.23600000000000002</v>
      </c>
      <c r="I43" s="32">
        <f t="shared" ref="I43:O43" si="5">I40+I42</f>
        <v>24.64</v>
      </c>
      <c r="J43" s="32">
        <f t="shared" si="5"/>
        <v>236.72</v>
      </c>
      <c r="K43" s="32">
        <f t="shared" si="5"/>
        <v>2.7</v>
      </c>
      <c r="L43" s="32">
        <f t="shared" si="5"/>
        <v>153.24</v>
      </c>
      <c r="M43" s="32">
        <f t="shared" si="5"/>
        <v>301.66999999999996</v>
      </c>
      <c r="N43" s="32">
        <f t="shared" si="5"/>
        <v>78.61</v>
      </c>
      <c r="O43" s="30">
        <f t="shared" si="5"/>
        <v>4.28</v>
      </c>
    </row>
    <row r="44" spans="1:15" ht="17.25" customHeight="1" thickBot="1" x14ac:dyDescent="0.3">
      <c r="A44" s="29"/>
      <c r="B44" s="92" t="s">
        <v>131</v>
      </c>
      <c r="C44" s="86">
        <f t="shared" ref="C44:O44" si="6">C43+C37+C32+C23+C20</f>
        <v>2270</v>
      </c>
      <c r="D44" s="32">
        <f t="shared" si="6"/>
        <v>75.95</v>
      </c>
      <c r="E44" s="32">
        <f t="shared" si="6"/>
        <v>81.000000000000014</v>
      </c>
      <c r="F44" s="32">
        <f t="shared" si="6"/>
        <v>342.42</v>
      </c>
      <c r="G44" s="32">
        <f t="shared" si="6"/>
        <v>2777.0199999999995</v>
      </c>
      <c r="H44" s="32">
        <f t="shared" si="6"/>
        <v>0.8859999999999999</v>
      </c>
      <c r="I44" s="32">
        <f t="shared" si="6"/>
        <v>30.060000000000002</v>
      </c>
      <c r="J44" s="32">
        <f t="shared" si="6"/>
        <v>317.82499999999999</v>
      </c>
      <c r="K44" s="32">
        <f t="shared" si="6"/>
        <v>7.4719999999999995</v>
      </c>
      <c r="L44" s="32">
        <f t="shared" si="6"/>
        <v>731.90000000000009</v>
      </c>
      <c r="M44" s="32">
        <f t="shared" si="6"/>
        <v>1016.778</v>
      </c>
      <c r="N44" s="32">
        <f t="shared" si="6"/>
        <v>207.37</v>
      </c>
      <c r="O44" s="32">
        <f t="shared" si="6"/>
        <v>12.098000000000001</v>
      </c>
    </row>
    <row r="45" spans="1:15" ht="16.5" customHeight="1" thickBot="1" x14ac:dyDescent="0.3">
      <c r="A45" s="104" t="s">
        <v>8</v>
      </c>
      <c r="B45" s="104" t="s">
        <v>9</v>
      </c>
      <c r="C45" s="114" t="s">
        <v>10</v>
      </c>
      <c r="D45" s="106" t="s">
        <v>11</v>
      </c>
      <c r="E45" s="107"/>
      <c r="F45" s="108"/>
      <c r="G45" s="104" t="s">
        <v>12</v>
      </c>
      <c r="H45" s="106" t="s">
        <v>13</v>
      </c>
      <c r="I45" s="107"/>
      <c r="J45" s="107"/>
      <c r="K45" s="108"/>
      <c r="L45" s="106" t="s">
        <v>14</v>
      </c>
      <c r="M45" s="107"/>
      <c r="N45" s="107"/>
      <c r="O45" s="108"/>
    </row>
    <row r="46" spans="1:15" ht="16.5" thickBot="1" x14ac:dyDescent="0.3">
      <c r="A46" s="105"/>
      <c r="B46" s="105"/>
      <c r="C46" s="105"/>
      <c r="D46" s="16" t="s">
        <v>15</v>
      </c>
      <c r="E46" s="16" t="s">
        <v>16</v>
      </c>
      <c r="F46" s="16" t="s">
        <v>17</v>
      </c>
      <c r="G46" s="105"/>
      <c r="H46" s="16" t="s">
        <v>18</v>
      </c>
      <c r="I46" s="16" t="s">
        <v>19</v>
      </c>
      <c r="J46" s="16" t="s">
        <v>20</v>
      </c>
      <c r="K46" s="16" t="s">
        <v>21</v>
      </c>
      <c r="L46" s="16" t="s">
        <v>22</v>
      </c>
      <c r="M46" s="16" t="s">
        <v>23</v>
      </c>
      <c r="N46" s="16" t="s">
        <v>24</v>
      </c>
      <c r="O46" s="16" t="s">
        <v>25</v>
      </c>
    </row>
    <row r="47" spans="1:15" ht="16.5" thickBot="1" x14ac:dyDescent="0.3">
      <c r="A47" s="109" t="s">
        <v>33</v>
      </c>
      <c r="B47" s="110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ht="16.5" thickBot="1" x14ac:dyDescent="0.3">
      <c r="A48" s="111" t="s">
        <v>27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3"/>
    </row>
    <row r="49" spans="1:15" ht="16.5" customHeight="1" thickBot="1" x14ac:dyDescent="0.3">
      <c r="A49" s="6"/>
      <c r="B49" s="7" t="s">
        <v>29</v>
      </c>
      <c r="C49" s="1">
        <v>50</v>
      </c>
      <c r="D49" s="8">
        <v>4.7</v>
      </c>
      <c r="E49" s="8">
        <v>1.2</v>
      </c>
      <c r="F49" s="8">
        <v>11.51</v>
      </c>
      <c r="G49" s="8">
        <v>229.01</v>
      </c>
      <c r="H49" s="8">
        <v>0.2</v>
      </c>
      <c r="I49" s="8">
        <v>23.18</v>
      </c>
      <c r="J49" s="8">
        <v>236.5</v>
      </c>
      <c r="K49" s="8">
        <v>0.68</v>
      </c>
      <c r="L49" s="8">
        <v>93.84</v>
      </c>
      <c r="M49" s="8">
        <v>248.23</v>
      </c>
      <c r="N49" s="8">
        <v>40.17</v>
      </c>
      <c r="O49" s="8">
        <v>3.06</v>
      </c>
    </row>
    <row r="50" spans="1:15" ht="16.5" thickBot="1" x14ac:dyDescent="0.3">
      <c r="A50" s="9">
        <v>365</v>
      </c>
      <c r="B50" s="10" t="s">
        <v>58</v>
      </c>
      <c r="C50" s="1">
        <v>10</v>
      </c>
      <c r="D50" s="11">
        <v>0.1</v>
      </c>
      <c r="E50" s="11">
        <v>7.2</v>
      </c>
      <c r="F50" s="11">
        <v>0.1</v>
      </c>
      <c r="G50" s="11">
        <v>66</v>
      </c>
      <c r="H50" s="11">
        <v>0.04</v>
      </c>
      <c r="I50" s="11">
        <v>4</v>
      </c>
      <c r="J50" s="11">
        <v>0</v>
      </c>
      <c r="K50" s="11">
        <v>0.08</v>
      </c>
      <c r="L50" s="11">
        <v>8</v>
      </c>
      <c r="M50" s="11">
        <v>24.8</v>
      </c>
      <c r="N50" s="11">
        <v>8.4</v>
      </c>
      <c r="O50" s="11">
        <v>0.28000000000000003</v>
      </c>
    </row>
    <row r="51" spans="1:15" ht="16.5" thickBot="1" x14ac:dyDescent="0.3">
      <c r="A51" s="6">
        <v>141</v>
      </c>
      <c r="B51" s="7" t="s">
        <v>60</v>
      </c>
      <c r="C51" s="12">
        <v>150</v>
      </c>
      <c r="D51" s="8">
        <v>7.34</v>
      </c>
      <c r="E51" s="8">
        <v>3.24</v>
      </c>
      <c r="F51" s="8">
        <v>21.83</v>
      </c>
      <c r="G51" s="8">
        <v>109.59</v>
      </c>
      <c r="H51" s="8">
        <v>0.01</v>
      </c>
      <c r="I51" s="8">
        <v>0.25</v>
      </c>
      <c r="J51" s="8">
        <v>0</v>
      </c>
      <c r="K51" s="8">
        <v>0.04</v>
      </c>
      <c r="L51" s="8">
        <v>110.36</v>
      </c>
      <c r="M51" s="8">
        <v>83.26</v>
      </c>
      <c r="N51" s="8">
        <v>15.12</v>
      </c>
      <c r="O51" s="8">
        <v>0.21</v>
      </c>
    </row>
    <row r="52" spans="1:15" ht="16.5" thickBot="1" x14ac:dyDescent="0.3">
      <c r="A52" s="13">
        <v>271</v>
      </c>
      <c r="B52" s="10" t="s">
        <v>135</v>
      </c>
      <c r="C52" s="1">
        <v>200</v>
      </c>
      <c r="D52" s="11">
        <v>3.78</v>
      </c>
      <c r="E52" s="11">
        <v>3.91</v>
      </c>
      <c r="F52" s="11">
        <v>26.04</v>
      </c>
      <c r="G52" s="11">
        <v>154.15</v>
      </c>
      <c r="H52" s="11">
        <v>0.11</v>
      </c>
      <c r="I52" s="11">
        <v>0</v>
      </c>
      <c r="J52" s="11">
        <v>0</v>
      </c>
      <c r="K52" s="11">
        <v>0.98</v>
      </c>
      <c r="L52" s="11">
        <v>17.25</v>
      </c>
      <c r="M52" s="11">
        <v>65.25</v>
      </c>
      <c r="N52" s="11">
        <v>24.75</v>
      </c>
      <c r="O52" s="11">
        <v>1.5</v>
      </c>
    </row>
    <row r="53" spans="1:15" ht="16.5" thickBot="1" x14ac:dyDescent="0.3">
      <c r="A53" s="6"/>
      <c r="B53" s="7" t="s">
        <v>142</v>
      </c>
      <c r="C53" s="12">
        <v>100</v>
      </c>
      <c r="D53" s="3">
        <v>0.56000000000000005</v>
      </c>
      <c r="E53" s="3">
        <v>0</v>
      </c>
      <c r="F53" s="3">
        <v>8.5299999999999994</v>
      </c>
      <c r="G53" s="3">
        <v>78.33</v>
      </c>
      <c r="H53" s="8"/>
      <c r="I53" s="8"/>
      <c r="J53" s="8"/>
      <c r="K53" s="8"/>
      <c r="L53" s="8"/>
      <c r="M53" s="8"/>
      <c r="N53" s="8"/>
      <c r="O53" s="8"/>
    </row>
    <row r="54" spans="1:15" ht="15.75" thickBot="1" x14ac:dyDescent="0.3">
      <c r="A54" s="13"/>
      <c r="B54" s="3"/>
      <c r="C54" s="14"/>
      <c r="D54" s="3"/>
      <c r="E54" s="3"/>
      <c r="F54" s="3"/>
      <c r="G54" s="3"/>
      <c r="H54" s="3"/>
      <c r="I54" s="3">
        <v>1.2</v>
      </c>
      <c r="J54" s="3">
        <v>20</v>
      </c>
      <c r="K54" s="3"/>
      <c r="L54" s="3">
        <v>248</v>
      </c>
      <c r="M54" s="3">
        <v>190</v>
      </c>
      <c r="N54" s="3">
        <v>30</v>
      </c>
      <c r="O54" s="3">
        <v>0.2</v>
      </c>
    </row>
    <row r="55" spans="1:15" ht="16.5" thickBot="1" x14ac:dyDescent="0.3">
      <c r="A55" s="88" t="s">
        <v>30</v>
      </c>
      <c r="B55" s="90"/>
      <c r="C55" s="4">
        <f>C49+C50+C51+C52+C53</f>
        <v>510</v>
      </c>
      <c r="D55" s="15">
        <f>D49+D50+D51+D52</f>
        <v>15.92</v>
      </c>
      <c r="E55" s="15">
        <f t="shared" ref="E55:L55" si="7">E49+E50+E51+E52</f>
        <v>15.55</v>
      </c>
      <c r="F55" s="15">
        <f t="shared" si="7"/>
        <v>59.48</v>
      </c>
      <c r="G55" s="15">
        <f t="shared" si="7"/>
        <v>558.75</v>
      </c>
      <c r="H55" s="15">
        <f t="shared" si="7"/>
        <v>0.36</v>
      </c>
      <c r="I55" s="15">
        <f t="shared" si="7"/>
        <v>27.43</v>
      </c>
      <c r="J55" s="15">
        <f t="shared" si="7"/>
        <v>236.5</v>
      </c>
      <c r="K55" s="15">
        <f t="shared" si="7"/>
        <v>1.78</v>
      </c>
      <c r="L55" s="15">
        <f t="shared" si="7"/>
        <v>229.45</v>
      </c>
      <c r="M55" s="15">
        <f t="shared" ref="M55:O55" si="8">M49+M50+M51+M52+M53</f>
        <v>421.53999999999996</v>
      </c>
      <c r="N55" s="15">
        <f t="shared" si="8"/>
        <v>88.44</v>
      </c>
      <c r="O55" s="15">
        <f t="shared" si="8"/>
        <v>5.05</v>
      </c>
    </row>
    <row r="56" spans="1:15" ht="16.5" thickBot="1" x14ac:dyDescent="0.3">
      <c r="A56" s="115"/>
      <c r="B56" s="116"/>
      <c r="C56" s="111" t="s">
        <v>93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3"/>
    </row>
    <row r="57" spans="1:15" ht="16.5" thickBot="1" x14ac:dyDescent="0.3">
      <c r="A57" s="58">
        <v>288</v>
      </c>
      <c r="B57" s="43" t="s">
        <v>95</v>
      </c>
      <c r="C57" s="34">
        <v>200</v>
      </c>
      <c r="D57" s="44">
        <v>5.59</v>
      </c>
      <c r="E57" s="44">
        <v>3.38</v>
      </c>
      <c r="F57" s="44">
        <v>9.3800000000000008</v>
      </c>
      <c r="G57" s="44">
        <v>117.31</v>
      </c>
      <c r="H57" s="44">
        <v>0.08</v>
      </c>
      <c r="I57" s="44">
        <v>2.73</v>
      </c>
      <c r="J57" s="45">
        <v>42.22</v>
      </c>
      <c r="K57" s="44">
        <v>0</v>
      </c>
      <c r="L57" s="44">
        <v>252</v>
      </c>
      <c r="M57" s="44">
        <v>189</v>
      </c>
      <c r="N57" s="44">
        <v>29.44</v>
      </c>
      <c r="O57" s="18">
        <v>0.21</v>
      </c>
    </row>
    <row r="58" spans="1:15" ht="16.5" thickBot="1" x14ac:dyDescent="0.3">
      <c r="A58" s="115" t="s">
        <v>94</v>
      </c>
      <c r="B58" s="116"/>
      <c r="C58" s="26">
        <f>C57</f>
        <v>200</v>
      </c>
      <c r="D58" s="28">
        <f>D57</f>
        <v>5.59</v>
      </c>
      <c r="E58" s="28">
        <f t="shared" ref="E58:O58" si="9">E57</f>
        <v>3.38</v>
      </c>
      <c r="F58" s="28">
        <f t="shared" si="9"/>
        <v>9.3800000000000008</v>
      </c>
      <c r="G58" s="28">
        <f t="shared" si="9"/>
        <v>117.31</v>
      </c>
      <c r="H58" s="28">
        <f t="shared" si="9"/>
        <v>0.08</v>
      </c>
      <c r="I58" s="28">
        <f t="shared" si="9"/>
        <v>2.73</v>
      </c>
      <c r="J58" s="28">
        <f t="shared" si="9"/>
        <v>42.22</v>
      </c>
      <c r="K58" s="28">
        <f t="shared" si="9"/>
        <v>0</v>
      </c>
      <c r="L58" s="28">
        <f t="shared" si="9"/>
        <v>252</v>
      </c>
      <c r="M58" s="28">
        <f t="shared" si="9"/>
        <v>189</v>
      </c>
      <c r="N58" s="28">
        <f t="shared" si="9"/>
        <v>29.44</v>
      </c>
      <c r="O58" s="28">
        <f t="shared" si="9"/>
        <v>0.21</v>
      </c>
    </row>
    <row r="59" spans="1:15" ht="16.5" thickBot="1" x14ac:dyDescent="0.3">
      <c r="A59" s="88"/>
      <c r="B59" s="25"/>
      <c r="C59" s="26"/>
      <c r="D59" s="28"/>
      <c r="E59" s="28"/>
      <c r="F59" s="28"/>
      <c r="G59" s="28"/>
      <c r="H59" s="28"/>
      <c r="I59" s="28"/>
      <c r="J59" s="24"/>
      <c r="K59" s="28"/>
      <c r="L59" s="28"/>
      <c r="M59" s="28"/>
      <c r="N59" s="28"/>
      <c r="O59" s="15"/>
    </row>
    <row r="60" spans="1:15" ht="16.5" thickBot="1" x14ac:dyDescent="0.3">
      <c r="A60" s="111" t="s">
        <v>31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3"/>
    </row>
    <row r="61" spans="1:15" ht="16.5" thickBot="1" x14ac:dyDescent="0.3">
      <c r="A61" s="9"/>
      <c r="B61" s="10" t="s">
        <v>29</v>
      </c>
      <c r="C61" s="1">
        <v>50</v>
      </c>
      <c r="D61" s="8">
        <v>4.7</v>
      </c>
      <c r="E61" s="8">
        <v>1.2</v>
      </c>
      <c r="F61" s="8">
        <v>11.51</v>
      </c>
      <c r="G61" s="8">
        <v>229.01</v>
      </c>
      <c r="H61" s="11">
        <v>0.03</v>
      </c>
      <c r="I61" s="11">
        <v>2.4500000000000002</v>
      </c>
      <c r="J61" s="11">
        <v>13.8</v>
      </c>
      <c r="K61" s="11">
        <v>1.87</v>
      </c>
      <c r="L61" s="11">
        <v>73.62</v>
      </c>
      <c r="M61" s="11">
        <v>65.010000000000005</v>
      </c>
      <c r="N61" s="11">
        <v>20.98</v>
      </c>
      <c r="O61" s="11">
        <v>0.4</v>
      </c>
    </row>
    <row r="62" spans="1:15" ht="16.5" thickBot="1" x14ac:dyDescent="0.3">
      <c r="A62" s="6"/>
      <c r="B62" s="10" t="s">
        <v>50</v>
      </c>
      <c r="C62" s="1">
        <v>20</v>
      </c>
      <c r="D62" s="11">
        <v>1.32</v>
      </c>
      <c r="E62" s="11">
        <v>0.24</v>
      </c>
      <c r="F62" s="11">
        <v>6.68</v>
      </c>
      <c r="G62" s="11">
        <v>34.799999999999997</v>
      </c>
      <c r="H62" s="11">
        <v>0.01</v>
      </c>
      <c r="I62" s="11">
        <v>0.12</v>
      </c>
      <c r="J62" s="11">
        <v>34.5</v>
      </c>
      <c r="K62" s="11">
        <v>0.08</v>
      </c>
      <c r="L62" s="11">
        <v>105</v>
      </c>
      <c r="M62" s="11">
        <v>105</v>
      </c>
      <c r="N62" s="11">
        <v>4.95</v>
      </c>
      <c r="O62" s="11">
        <v>0.12</v>
      </c>
    </row>
    <row r="63" spans="1:15" ht="16.5" thickBot="1" x14ac:dyDescent="0.3">
      <c r="A63" s="9">
        <v>47</v>
      </c>
      <c r="B63" s="7" t="s">
        <v>82</v>
      </c>
      <c r="C63" s="12">
        <v>250</v>
      </c>
      <c r="D63" s="12">
        <v>1.9</v>
      </c>
      <c r="E63" s="8">
        <v>3.85</v>
      </c>
      <c r="F63" s="8">
        <v>9.23</v>
      </c>
      <c r="G63" s="8">
        <v>114.09</v>
      </c>
      <c r="H63" s="11">
        <v>0.04</v>
      </c>
      <c r="I63" s="11">
        <v>22.31</v>
      </c>
      <c r="J63" s="11">
        <v>10.5</v>
      </c>
      <c r="K63" s="11">
        <v>0.96</v>
      </c>
      <c r="L63" s="11">
        <v>49.69</v>
      </c>
      <c r="M63" s="11">
        <v>54.89</v>
      </c>
      <c r="N63" s="11">
        <v>26.59</v>
      </c>
      <c r="O63" s="11">
        <v>0.89</v>
      </c>
    </row>
    <row r="64" spans="1:15" ht="16.5" customHeight="1" thickBot="1" x14ac:dyDescent="0.3">
      <c r="A64" s="6">
        <v>46</v>
      </c>
      <c r="B64" s="10" t="s">
        <v>61</v>
      </c>
      <c r="C64" s="1">
        <v>100</v>
      </c>
      <c r="D64" s="1">
        <v>5.9</v>
      </c>
      <c r="E64" s="11">
        <v>6.65</v>
      </c>
      <c r="F64" s="11">
        <v>3.91</v>
      </c>
      <c r="G64" s="11">
        <v>118.45</v>
      </c>
      <c r="H64" s="11">
        <v>9.6000000000000002E-2</v>
      </c>
      <c r="I64" s="11">
        <v>0.48</v>
      </c>
      <c r="J64" s="11">
        <v>0.06</v>
      </c>
      <c r="K64" s="11">
        <v>0.91200000000000003</v>
      </c>
      <c r="L64" s="11">
        <v>39.287999999999997</v>
      </c>
      <c r="M64" s="11">
        <v>177.04</v>
      </c>
      <c r="N64" s="11">
        <v>27.6</v>
      </c>
      <c r="O64" s="11">
        <v>0.79200000000000004</v>
      </c>
    </row>
    <row r="65" spans="1:15" ht="16.5" thickBot="1" x14ac:dyDescent="0.3">
      <c r="A65" s="6">
        <v>219</v>
      </c>
      <c r="B65" s="7" t="s">
        <v>37</v>
      </c>
      <c r="C65" s="12">
        <v>150</v>
      </c>
      <c r="D65" s="12">
        <v>6.84</v>
      </c>
      <c r="E65" s="8">
        <v>5.43</v>
      </c>
      <c r="F65" s="8">
        <v>22.58</v>
      </c>
      <c r="G65" s="8">
        <v>171.31</v>
      </c>
      <c r="H65" s="8">
        <v>8.2000000000000003E-2</v>
      </c>
      <c r="I65" s="8">
        <v>3.41</v>
      </c>
      <c r="J65" s="8">
        <v>1.7000000000000001E-2</v>
      </c>
      <c r="K65" s="8">
        <v>1.15E-2</v>
      </c>
      <c r="L65" s="8">
        <v>8.1720000000000006</v>
      </c>
      <c r="M65" s="8">
        <v>43.39</v>
      </c>
      <c r="N65" s="8">
        <v>15.85</v>
      </c>
      <c r="O65" s="8">
        <v>0.63</v>
      </c>
    </row>
    <row r="66" spans="1:15" ht="16.5" thickBot="1" x14ac:dyDescent="0.3">
      <c r="A66" s="9">
        <v>30</v>
      </c>
      <c r="B66" s="7" t="s">
        <v>80</v>
      </c>
      <c r="C66" s="12">
        <v>60</v>
      </c>
      <c r="D66" s="12">
        <v>0.51</v>
      </c>
      <c r="E66" s="8">
        <v>3.05</v>
      </c>
      <c r="F66" s="8">
        <v>1.99</v>
      </c>
      <c r="G66" s="8">
        <v>36.9</v>
      </c>
      <c r="H66" s="8">
        <v>0</v>
      </c>
      <c r="I66" s="8">
        <v>0.27</v>
      </c>
      <c r="J66" s="8">
        <v>0</v>
      </c>
      <c r="K66" s="8">
        <v>0</v>
      </c>
      <c r="L66" s="8">
        <v>12.73</v>
      </c>
      <c r="M66" s="8">
        <v>13.78</v>
      </c>
      <c r="N66" s="8">
        <v>3.73</v>
      </c>
      <c r="O66" s="8">
        <v>0.75</v>
      </c>
    </row>
    <row r="67" spans="1:15" ht="16.5" thickBot="1" x14ac:dyDescent="0.3">
      <c r="A67" s="13">
        <v>283</v>
      </c>
      <c r="B67" s="10" t="s">
        <v>62</v>
      </c>
      <c r="C67" s="1">
        <v>200</v>
      </c>
      <c r="D67" s="1">
        <v>0.56000000000000005</v>
      </c>
      <c r="E67" s="11">
        <v>0</v>
      </c>
      <c r="F67" s="11">
        <v>27.89</v>
      </c>
      <c r="G67" s="11">
        <v>113.79</v>
      </c>
      <c r="H67" s="11">
        <v>0.11</v>
      </c>
      <c r="I67" s="11"/>
      <c r="J67" s="11"/>
      <c r="K67" s="11">
        <v>0.98</v>
      </c>
      <c r="L67" s="11">
        <v>17.25</v>
      </c>
      <c r="M67" s="11">
        <v>65.25</v>
      </c>
      <c r="N67" s="11">
        <v>24.75</v>
      </c>
      <c r="O67" s="11">
        <v>1.5</v>
      </c>
    </row>
    <row r="68" spans="1:15" ht="16.5" thickBot="1" x14ac:dyDescent="0.3">
      <c r="A68" s="88" t="s">
        <v>32</v>
      </c>
      <c r="B68" s="90"/>
      <c r="C68" s="4">
        <f>C61+C62+C63+C64+C65+C66</f>
        <v>630</v>
      </c>
      <c r="D68" s="5">
        <f>D61+D62+D63+D64+D65+D66+D67</f>
        <v>21.73</v>
      </c>
      <c r="E68" s="5">
        <f t="shared" ref="E68:O68" si="10">E61+E62+E63+E64+E65+E66+E67</f>
        <v>20.420000000000002</v>
      </c>
      <c r="F68" s="5">
        <f t="shared" si="10"/>
        <v>83.789999999999992</v>
      </c>
      <c r="G68" s="5">
        <f t="shared" si="10"/>
        <v>818.34999999999991</v>
      </c>
      <c r="H68" s="5">
        <f t="shared" si="10"/>
        <v>0.36799999999999999</v>
      </c>
      <c r="I68" s="5">
        <f t="shared" si="10"/>
        <v>29.04</v>
      </c>
      <c r="J68" s="5">
        <f t="shared" si="10"/>
        <v>58.877000000000002</v>
      </c>
      <c r="K68" s="5">
        <f t="shared" si="10"/>
        <v>4.8134999999999994</v>
      </c>
      <c r="L68" s="5">
        <f t="shared" si="10"/>
        <v>305.75000000000006</v>
      </c>
      <c r="M68" s="5">
        <f t="shared" si="10"/>
        <v>524.3599999999999</v>
      </c>
      <c r="N68" s="5">
        <f t="shared" si="10"/>
        <v>124.45</v>
      </c>
      <c r="O68" s="5">
        <f t="shared" si="10"/>
        <v>5.0819999999999999</v>
      </c>
    </row>
    <row r="69" spans="1:15" ht="16.5" thickBot="1" x14ac:dyDescent="0.3">
      <c r="A69" s="87"/>
      <c r="B69" s="107" t="s">
        <v>86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8"/>
    </row>
    <row r="70" spans="1:15" ht="16.5" thickBot="1" x14ac:dyDescent="0.3">
      <c r="A70" s="36">
        <v>300</v>
      </c>
      <c r="B70" s="37" t="s">
        <v>52</v>
      </c>
      <c r="C70" s="38">
        <v>200</v>
      </c>
      <c r="D70" s="3">
        <v>0.12</v>
      </c>
      <c r="E70" s="3">
        <v>0</v>
      </c>
      <c r="F70" s="3">
        <v>12.04</v>
      </c>
      <c r="G70" s="3">
        <v>48.64</v>
      </c>
      <c r="H70" s="41">
        <v>0</v>
      </c>
      <c r="I70" s="40">
        <v>0.03</v>
      </c>
      <c r="J70" s="40">
        <v>0</v>
      </c>
      <c r="K70" s="11">
        <v>0</v>
      </c>
      <c r="L70" s="41">
        <v>10</v>
      </c>
      <c r="M70" s="40">
        <v>2.5</v>
      </c>
      <c r="N70" s="41">
        <v>1.3</v>
      </c>
      <c r="O70" s="39">
        <v>0.28000000000000003</v>
      </c>
    </row>
    <row r="71" spans="1:15" ht="16.5" thickBot="1" x14ac:dyDescent="0.3">
      <c r="A71" s="29"/>
      <c r="B71" s="37" t="s">
        <v>97</v>
      </c>
      <c r="C71" s="38">
        <v>50</v>
      </c>
      <c r="D71" s="8">
        <v>4.7</v>
      </c>
      <c r="E71" s="8">
        <v>1.2</v>
      </c>
      <c r="F71" s="8">
        <v>11.51</v>
      </c>
      <c r="G71" s="8">
        <v>229.01</v>
      </c>
      <c r="H71" s="41">
        <v>0.3</v>
      </c>
      <c r="I71" s="40">
        <v>34.770000000000003</v>
      </c>
      <c r="J71" s="40">
        <v>354.75</v>
      </c>
      <c r="K71" s="11">
        <v>1.02</v>
      </c>
      <c r="L71" s="41">
        <v>140.76</v>
      </c>
      <c r="M71" s="40">
        <v>372.34</v>
      </c>
      <c r="N71" s="41">
        <v>60.26</v>
      </c>
      <c r="O71" s="39">
        <v>4.59</v>
      </c>
    </row>
    <row r="72" spans="1:15" ht="16.5" thickBot="1" x14ac:dyDescent="0.3">
      <c r="A72" s="36">
        <v>53</v>
      </c>
      <c r="B72" s="37" t="s">
        <v>98</v>
      </c>
      <c r="C72" s="38">
        <v>50</v>
      </c>
      <c r="D72" s="39">
        <v>0.36</v>
      </c>
      <c r="E72" s="40">
        <v>1.97</v>
      </c>
      <c r="F72" s="11">
        <v>1.48</v>
      </c>
      <c r="G72" s="46">
        <v>17.5</v>
      </c>
      <c r="H72" s="41">
        <v>2E-3</v>
      </c>
      <c r="I72" s="40">
        <v>2.0699999999999998</v>
      </c>
      <c r="J72" s="40">
        <v>0</v>
      </c>
      <c r="K72" s="11">
        <v>0</v>
      </c>
      <c r="L72" s="41">
        <v>6.81</v>
      </c>
      <c r="M72" s="40">
        <v>8.57</v>
      </c>
      <c r="N72" s="41">
        <v>4.9400000000000004</v>
      </c>
      <c r="O72" s="39">
        <v>0.23</v>
      </c>
    </row>
    <row r="73" spans="1:15" ht="16.5" customHeight="1" thickBot="1" x14ac:dyDescent="0.3">
      <c r="A73" s="106" t="s">
        <v>96</v>
      </c>
      <c r="B73" s="108"/>
      <c r="C73" s="85">
        <f>C70+C71+C72</f>
        <v>300</v>
      </c>
      <c r="D73" s="33">
        <f>D70+D71+D72</f>
        <v>5.1800000000000006</v>
      </c>
      <c r="E73" s="32">
        <f>E70+E71+E72</f>
        <v>3.17</v>
      </c>
      <c r="F73" s="5">
        <f>F70+F71+F72</f>
        <v>25.029999999999998</v>
      </c>
      <c r="G73" s="32">
        <f>G70+G71+G72</f>
        <v>295.14999999999998</v>
      </c>
      <c r="H73" s="32">
        <f t="shared" ref="H73:O73" si="11">H70+H71+H72</f>
        <v>0.30199999999999999</v>
      </c>
      <c r="I73" s="32">
        <f t="shared" si="11"/>
        <v>36.870000000000005</v>
      </c>
      <c r="J73" s="32">
        <f t="shared" si="11"/>
        <v>354.75</v>
      </c>
      <c r="K73" s="32">
        <f t="shared" si="11"/>
        <v>1.02</v>
      </c>
      <c r="L73" s="32">
        <f t="shared" si="11"/>
        <v>157.57</v>
      </c>
      <c r="M73" s="32">
        <f t="shared" si="11"/>
        <v>383.40999999999997</v>
      </c>
      <c r="N73" s="32">
        <f t="shared" si="11"/>
        <v>66.5</v>
      </c>
      <c r="O73" s="32">
        <f t="shared" si="11"/>
        <v>5.1000000000000005</v>
      </c>
    </row>
    <row r="74" spans="1:15" ht="16.5" thickBot="1" x14ac:dyDescent="0.3">
      <c r="A74" s="29"/>
      <c r="B74" s="106" t="s">
        <v>87</v>
      </c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8"/>
    </row>
    <row r="75" spans="1:15" ht="16.5" thickBot="1" x14ac:dyDescent="0.3">
      <c r="A75" s="36">
        <v>241</v>
      </c>
      <c r="B75" s="37" t="s">
        <v>99</v>
      </c>
      <c r="C75" s="38">
        <v>200</v>
      </c>
      <c r="D75" s="39">
        <v>13.05</v>
      </c>
      <c r="E75" s="40">
        <v>19.77</v>
      </c>
      <c r="F75" s="11">
        <v>63.54</v>
      </c>
      <c r="G75" s="40">
        <v>341.49</v>
      </c>
      <c r="H75" s="41">
        <v>0.17</v>
      </c>
      <c r="I75" s="40">
        <v>27.85</v>
      </c>
      <c r="J75" s="40">
        <v>39.869999999999997</v>
      </c>
      <c r="K75" s="11">
        <v>0</v>
      </c>
      <c r="L75" s="41">
        <v>56.73</v>
      </c>
      <c r="M75" s="40">
        <v>132.79</v>
      </c>
      <c r="N75" s="41">
        <v>42.63</v>
      </c>
      <c r="O75" s="39">
        <v>1.54</v>
      </c>
    </row>
    <row r="76" spans="1:15" ht="16.5" thickBot="1" x14ac:dyDescent="0.3">
      <c r="A76" s="36">
        <v>201</v>
      </c>
      <c r="B76" s="47" t="s">
        <v>100</v>
      </c>
      <c r="C76" s="38">
        <v>100</v>
      </c>
      <c r="D76" s="39">
        <v>9.15</v>
      </c>
      <c r="E76" s="40">
        <v>14.98</v>
      </c>
      <c r="F76" s="11">
        <v>60.18</v>
      </c>
      <c r="G76" s="48">
        <v>296.64999999999998</v>
      </c>
      <c r="H76" s="41">
        <v>5.6000000000000001E-2</v>
      </c>
      <c r="I76" s="40">
        <v>0.85</v>
      </c>
      <c r="J76" s="40">
        <v>38.24</v>
      </c>
      <c r="K76" s="11">
        <v>0</v>
      </c>
      <c r="L76" s="41">
        <v>43.33</v>
      </c>
      <c r="M76" s="40">
        <v>106.05</v>
      </c>
      <c r="N76" s="41">
        <v>21.29</v>
      </c>
      <c r="O76" s="39">
        <v>0.95</v>
      </c>
    </row>
    <row r="77" spans="1:15" ht="16.5" thickBot="1" x14ac:dyDescent="0.3">
      <c r="A77" s="38">
        <v>294</v>
      </c>
      <c r="B77" s="10" t="s">
        <v>136</v>
      </c>
      <c r="C77" s="1">
        <v>200</v>
      </c>
      <c r="D77" s="10">
        <v>0.08</v>
      </c>
      <c r="E77" s="11">
        <v>0.01</v>
      </c>
      <c r="F77" s="11">
        <v>15.31</v>
      </c>
      <c r="G77" s="11">
        <v>61.62</v>
      </c>
      <c r="H77" s="41">
        <v>3.0000000000000001E-3</v>
      </c>
      <c r="I77" s="40">
        <v>2.83</v>
      </c>
      <c r="J77" s="40">
        <v>0</v>
      </c>
      <c r="K77" s="11">
        <v>0</v>
      </c>
      <c r="L77" s="41">
        <v>12.8</v>
      </c>
      <c r="M77" s="40">
        <v>4</v>
      </c>
      <c r="N77" s="41">
        <v>2.2000000000000002</v>
      </c>
      <c r="O77" s="39">
        <v>0.32</v>
      </c>
    </row>
    <row r="78" spans="1:15" ht="16.5" thickBot="1" x14ac:dyDescent="0.3">
      <c r="A78" s="85"/>
      <c r="B78" s="7" t="s">
        <v>29</v>
      </c>
      <c r="C78" s="1">
        <v>50</v>
      </c>
      <c r="D78" s="8">
        <v>4.7</v>
      </c>
      <c r="E78" s="8">
        <v>1.2</v>
      </c>
      <c r="F78" s="8">
        <v>11.51</v>
      </c>
      <c r="G78" s="8">
        <v>229.01</v>
      </c>
      <c r="H78" s="8">
        <v>0.17</v>
      </c>
      <c r="I78" s="8">
        <v>1.05</v>
      </c>
      <c r="J78" s="8">
        <v>0.04</v>
      </c>
      <c r="K78" s="8">
        <v>0.14000000000000001</v>
      </c>
      <c r="L78" s="8">
        <v>106.49</v>
      </c>
      <c r="M78" s="8">
        <v>148.34</v>
      </c>
      <c r="N78" s="8">
        <v>37.869999999999997</v>
      </c>
      <c r="O78" s="8">
        <v>0.97</v>
      </c>
    </row>
    <row r="79" spans="1:15" ht="16.5" thickBot="1" x14ac:dyDescent="0.3">
      <c r="A79" s="31"/>
      <c r="B79" s="10" t="s">
        <v>50</v>
      </c>
      <c r="C79" s="1">
        <v>20</v>
      </c>
      <c r="D79" s="11">
        <v>1.32</v>
      </c>
      <c r="E79" s="11">
        <v>0.24</v>
      </c>
      <c r="F79" s="11">
        <v>6.68</v>
      </c>
      <c r="G79" s="11">
        <v>34.799999999999997</v>
      </c>
      <c r="H79" s="11">
        <v>0.01</v>
      </c>
      <c r="I79" s="11">
        <v>0.12</v>
      </c>
      <c r="J79" s="11">
        <v>34.5</v>
      </c>
      <c r="K79" s="11">
        <v>0.08</v>
      </c>
      <c r="L79" s="11">
        <v>105</v>
      </c>
      <c r="M79" s="11">
        <v>105</v>
      </c>
      <c r="N79" s="11">
        <v>4.95</v>
      </c>
      <c r="O79" s="11">
        <v>0.12</v>
      </c>
    </row>
    <row r="80" spans="1:15" ht="16.5" customHeight="1" thickBot="1" x14ac:dyDescent="0.3">
      <c r="A80" s="117" t="s">
        <v>88</v>
      </c>
      <c r="B80" s="118"/>
      <c r="C80" s="31">
        <f>C75+C76+C77+C78+C79</f>
        <v>570</v>
      </c>
      <c r="D80" s="32">
        <f>D75+D76+D77+D78+D79</f>
        <v>28.3</v>
      </c>
      <c r="E80" s="32">
        <f t="shared" ref="E80:O80" si="12">E75+E76+E77+E78+E79</f>
        <v>36.200000000000003</v>
      </c>
      <c r="F80" s="32">
        <f t="shared" si="12"/>
        <v>157.22</v>
      </c>
      <c r="G80" s="32">
        <f t="shared" si="12"/>
        <v>963.56999999999994</v>
      </c>
      <c r="H80" s="32">
        <f t="shared" si="12"/>
        <v>0.40900000000000003</v>
      </c>
      <c r="I80" s="32">
        <f t="shared" si="12"/>
        <v>32.699999999999996</v>
      </c>
      <c r="J80" s="32">
        <f t="shared" si="12"/>
        <v>112.65</v>
      </c>
      <c r="K80" s="32">
        <f t="shared" si="12"/>
        <v>0.22000000000000003</v>
      </c>
      <c r="L80" s="32">
        <f t="shared" si="12"/>
        <v>324.35000000000002</v>
      </c>
      <c r="M80" s="32">
        <f t="shared" si="12"/>
        <v>496.17999999999995</v>
      </c>
      <c r="N80" s="32">
        <f t="shared" si="12"/>
        <v>108.94000000000001</v>
      </c>
      <c r="O80" s="32">
        <f t="shared" si="12"/>
        <v>3.9000000000000004</v>
      </c>
    </row>
    <row r="81" spans="1:15" ht="16.5" thickBot="1" x14ac:dyDescent="0.3">
      <c r="A81" s="29"/>
      <c r="B81" s="87"/>
      <c r="C81" s="86"/>
      <c r="D81" s="32"/>
      <c r="E81" s="33"/>
      <c r="F81" s="5"/>
      <c r="G81" s="32"/>
      <c r="H81" s="30"/>
      <c r="I81" s="32"/>
      <c r="J81" s="32"/>
      <c r="K81" s="5"/>
      <c r="L81" s="32"/>
      <c r="M81" s="32"/>
      <c r="N81" s="30"/>
      <c r="O81" s="5"/>
    </row>
    <row r="82" spans="1:15" ht="16.5" customHeight="1" thickBot="1" x14ac:dyDescent="0.3">
      <c r="A82" s="117" t="s">
        <v>81</v>
      </c>
      <c r="B82" s="118"/>
      <c r="C82" s="16">
        <f>C80+C73+C68+C58+C55</f>
        <v>2210</v>
      </c>
      <c r="D82" s="5">
        <f>D80+D73+D68+D58+D55</f>
        <v>76.720000000000013</v>
      </c>
      <c r="E82" s="5">
        <f t="shared" ref="E82:O82" si="13">E80+E73+E68+E58+E55</f>
        <v>78.720000000000013</v>
      </c>
      <c r="F82" s="5">
        <f t="shared" si="13"/>
        <v>334.9</v>
      </c>
      <c r="G82" s="5">
        <f t="shared" si="13"/>
        <v>2753.1299999999997</v>
      </c>
      <c r="H82" s="5">
        <f t="shared" si="13"/>
        <v>1.5190000000000001</v>
      </c>
      <c r="I82" s="5">
        <f t="shared" si="13"/>
        <v>128.76999999999998</v>
      </c>
      <c r="J82" s="5">
        <f t="shared" si="13"/>
        <v>804.99699999999996</v>
      </c>
      <c r="K82" s="5">
        <f t="shared" si="13"/>
        <v>7.8334999999999999</v>
      </c>
      <c r="L82" s="5">
        <f t="shared" si="13"/>
        <v>1269.1200000000001</v>
      </c>
      <c r="M82" s="5">
        <f t="shared" si="13"/>
        <v>2014.4899999999998</v>
      </c>
      <c r="N82" s="5">
        <f t="shared" si="13"/>
        <v>417.77</v>
      </c>
      <c r="O82" s="5">
        <f t="shared" si="13"/>
        <v>19.342000000000002</v>
      </c>
    </row>
    <row r="83" spans="1:15" ht="16.5" customHeight="1" thickBot="1" x14ac:dyDescent="0.3">
      <c r="A83" s="104" t="s">
        <v>8</v>
      </c>
      <c r="B83" s="104" t="s">
        <v>9</v>
      </c>
      <c r="C83" s="104" t="s">
        <v>10</v>
      </c>
      <c r="D83" s="106" t="s">
        <v>11</v>
      </c>
      <c r="E83" s="107"/>
      <c r="F83" s="108"/>
      <c r="G83" s="104" t="s">
        <v>12</v>
      </c>
      <c r="H83" s="106" t="s">
        <v>13</v>
      </c>
      <c r="I83" s="107"/>
      <c r="J83" s="107"/>
      <c r="K83" s="108"/>
      <c r="L83" s="106" t="s">
        <v>14</v>
      </c>
      <c r="M83" s="107"/>
      <c r="N83" s="107"/>
      <c r="O83" s="108"/>
    </row>
    <row r="84" spans="1:15" ht="16.5" thickBot="1" x14ac:dyDescent="0.3">
      <c r="A84" s="105"/>
      <c r="B84" s="105"/>
      <c r="C84" s="105"/>
      <c r="D84" s="16" t="s">
        <v>15</v>
      </c>
      <c r="E84" s="16" t="s">
        <v>16</v>
      </c>
      <c r="F84" s="16" t="s">
        <v>17</v>
      </c>
      <c r="G84" s="105"/>
      <c r="H84" s="16" t="s">
        <v>18</v>
      </c>
      <c r="I84" s="16" t="s">
        <v>19</v>
      </c>
      <c r="J84" s="16" t="s">
        <v>20</v>
      </c>
      <c r="K84" s="16" t="s">
        <v>21</v>
      </c>
      <c r="L84" s="16" t="s">
        <v>22</v>
      </c>
      <c r="M84" s="16" t="s">
        <v>23</v>
      </c>
      <c r="N84" s="16" t="s">
        <v>24</v>
      </c>
      <c r="O84" s="16" t="s">
        <v>25</v>
      </c>
    </row>
    <row r="85" spans="1:15" ht="16.5" thickBot="1" x14ac:dyDescent="0.3">
      <c r="A85" s="109" t="s">
        <v>35</v>
      </c>
      <c r="B85" s="110"/>
      <c r="C85" s="17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ht="16.5" thickBot="1" x14ac:dyDescent="0.3">
      <c r="A86" s="111" t="s">
        <v>27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3"/>
    </row>
    <row r="87" spans="1:15" ht="16.5" thickBot="1" x14ac:dyDescent="0.3">
      <c r="A87" s="6"/>
      <c r="B87" s="7" t="s">
        <v>29</v>
      </c>
      <c r="C87" s="1">
        <v>50</v>
      </c>
      <c r="D87" s="8">
        <v>4.7</v>
      </c>
      <c r="E87" s="8">
        <v>1.2</v>
      </c>
      <c r="F87" s="8">
        <v>11.51</v>
      </c>
      <c r="G87" s="8">
        <v>229.01</v>
      </c>
      <c r="H87" s="8">
        <v>0.09</v>
      </c>
      <c r="I87" s="8">
        <v>0.7</v>
      </c>
      <c r="J87" s="8">
        <v>0.09</v>
      </c>
      <c r="K87" s="8">
        <v>0.6</v>
      </c>
      <c r="L87" s="8">
        <v>244.93</v>
      </c>
      <c r="M87" s="8">
        <v>338.98</v>
      </c>
      <c r="N87" s="8">
        <v>40.11</v>
      </c>
      <c r="O87" s="8">
        <v>1.35</v>
      </c>
    </row>
    <row r="88" spans="1:15" ht="16.5" thickBot="1" x14ac:dyDescent="0.3">
      <c r="A88" s="9">
        <v>365</v>
      </c>
      <c r="B88" s="10" t="s">
        <v>58</v>
      </c>
      <c r="C88" s="1">
        <v>10</v>
      </c>
      <c r="D88" s="11">
        <v>0.1</v>
      </c>
      <c r="E88" s="11">
        <v>7.2</v>
      </c>
      <c r="F88" s="11">
        <v>0.1</v>
      </c>
      <c r="G88" s="11">
        <v>66</v>
      </c>
      <c r="H88" s="11">
        <v>0.03</v>
      </c>
      <c r="I88" s="11">
        <v>0.31</v>
      </c>
      <c r="J88" s="11">
        <v>0.01</v>
      </c>
      <c r="K88" s="11">
        <v>0.05</v>
      </c>
      <c r="L88" s="11">
        <v>126.27</v>
      </c>
      <c r="M88" s="11">
        <v>113.22</v>
      </c>
      <c r="N88" s="11">
        <v>29.92</v>
      </c>
      <c r="O88" s="11">
        <v>1.03</v>
      </c>
    </row>
    <row r="89" spans="1:15" ht="16.5" thickBot="1" x14ac:dyDescent="0.3">
      <c r="A89" s="6">
        <v>112</v>
      </c>
      <c r="B89" s="10" t="s">
        <v>137</v>
      </c>
      <c r="C89" s="1">
        <v>200</v>
      </c>
      <c r="D89" s="10">
        <v>5.9</v>
      </c>
      <c r="E89" s="11">
        <v>1.24</v>
      </c>
      <c r="F89" s="11">
        <v>33.46</v>
      </c>
      <c r="G89" s="11">
        <v>126.42</v>
      </c>
      <c r="H89" s="11">
        <v>0.11</v>
      </c>
      <c r="I89" s="11"/>
      <c r="J89" s="11"/>
      <c r="K89" s="11">
        <v>0.98</v>
      </c>
      <c r="L89" s="11">
        <v>17.25</v>
      </c>
      <c r="M89" s="11">
        <v>65.25</v>
      </c>
      <c r="N89" s="11">
        <v>24.75</v>
      </c>
      <c r="O89" s="11">
        <v>1.5</v>
      </c>
    </row>
    <row r="90" spans="1:15" ht="16.5" thickBot="1" x14ac:dyDescent="0.3">
      <c r="A90" s="13">
        <v>300</v>
      </c>
      <c r="B90" s="7" t="s">
        <v>40</v>
      </c>
      <c r="C90" s="12">
        <v>200</v>
      </c>
      <c r="D90" s="8">
        <v>0.12</v>
      </c>
      <c r="E90" s="8">
        <v>0</v>
      </c>
      <c r="F90" s="8">
        <v>12.04</v>
      </c>
      <c r="G90" s="8">
        <v>48.64</v>
      </c>
      <c r="H90" s="8">
        <v>0</v>
      </c>
      <c r="I90" s="8">
        <v>0</v>
      </c>
      <c r="J90" s="8">
        <v>0.05</v>
      </c>
      <c r="K90" s="8">
        <v>0.1</v>
      </c>
      <c r="L90" s="8">
        <v>2.4</v>
      </c>
      <c r="M90" s="8">
        <v>3</v>
      </c>
      <c r="N90" s="8">
        <v>0.05</v>
      </c>
      <c r="O90" s="8">
        <v>0.02</v>
      </c>
    </row>
    <row r="91" spans="1:15" ht="16.5" thickBot="1" x14ac:dyDescent="0.3">
      <c r="A91" s="6">
        <v>366</v>
      </c>
      <c r="B91" s="7" t="s">
        <v>28</v>
      </c>
      <c r="C91" s="12">
        <v>30</v>
      </c>
      <c r="D91" s="11">
        <v>4.22</v>
      </c>
      <c r="E91" s="11">
        <v>5.7</v>
      </c>
      <c r="F91" s="11">
        <v>0</v>
      </c>
      <c r="G91" s="11">
        <v>84.56</v>
      </c>
      <c r="H91" s="11">
        <v>0.09</v>
      </c>
      <c r="I91" s="11"/>
      <c r="J91" s="11"/>
      <c r="K91" s="11">
        <v>0.85</v>
      </c>
      <c r="L91" s="11">
        <v>15.26</v>
      </c>
      <c r="M91" s="11">
        <v>64.58</v>
      </c>
      <c r="N91" s="11">
        <v>23.75</v>
      </c>
      <c r="O91" s="11">
        <v>1.2</v>
      </c>
    </row>
    <row r="92" spans="1:15" ht="15.75" thickBot="1" x14ac:dyDescent="0.3">
      <c r="A92" s="13"/>
      <c r="B92" s="3"/>
      <c r="C92" s="1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6.5" thickBot="1" x14ac:dyDescent="0.3">
      <c r="A93" s="115" t="s">
        <v>30</v>
      </c>
      <c r="B93" s="116"/>
      <c r="C93" s="4">
        <f>C87+C88+C89+C90+C91+C92</f>
        <v>490</v>
      </c>
      <c r="D93" s="15">
        <f>D87+D88+D89+D90+D91+D92</f>
        <v>15.04</v>
      </c>
      <c r="E93" s="15">
        <f>E87+E88+E89+E90+E91+E92</f>
        <v>15.34</v>
      </c>
      <c r="F93" s="15">
        <f>F87+F88+F89+F90+F91+F92</f>
        <v>57.11</v>
      </c>
      <c r="G93" s="15">
        <f>G87+G88+G89+G90+G91+G92</f>
        <v>554.63</v>
      </c>
      <c r="H93" s="15">
        <f t="shared" ref="H93:O93" si="14">H87+H88+H89+H90+H91</f>
        <v>0.31999999999999995</v>
      </c>
      <c r="I93" s="15">
        <f t="shared" si="14"/>
        <v>1.01</v>
      </c>
      <c r="J93" s="15">
        <f t="shared" si="14"/>
        <v>0.15</v>
      </c>
      <c r="K93" s="15">
        <f t="shared" si="14"/>
        <v>2.58</v>
      </c>
      <c r="L93" s="15">
        <f t="shared" si="14"/>
        <v>406.10999999999996</v>
      </c>
      <c r="M93" s="15">
        <f t="shared" si="14"/>
        <v>585.03000000000009</v>
      </c>
      <c r="N93" s="15">
        <f t="shared" si="14"/>
        <v>118.58</v>
      </c>
      <c r="O93" s="15">
        <f t="shared" si="14"/>
        <v>5.0999999999999996</v>
      </c>
    </row>
    <row r="94" spans="1:15" ht="16.5" thickBot="1" x14ac:dyDescent="0.3">
      <c r="A94" s="115"/>
      <c r="B94" s="116"/>
      <c r="C94" s="111" t="s">
        <v>93</v>
      </c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3"/>
    </row>
    <row r="95" spans="1:15" ht="16.5" thickBot="1" x14ac:dyDescent="0.3">
      <c r="A95" s="88"/>
      <c r="B95" s="10" t="s">
        <v>139</v>
      </c>
      <c r="C95" s="1">
        <v>200</v>
      </c>
      <c r="D95" s="10">
        <v>0.15</v>
      </c>
      <c r="E95" s="11">
        <v>0</v>
      </c>
      <c r="F95" s="11">
        <v>38.71</v>
      </c>
      <c r="G95" s="11">
        <v>155.43</v>
      </c>
      <c r="H95" s="11">
        <v>0.11</v>
      </c>
      <c r="I95" s="11"/>
      <c r="J95" s="11"/>
      <c r="K95" s="11">
        <v>0.98</v>
      </c>
      <c r="L95" s="11">
        <v>17.25</v>
      </c>
      <c r="M95" s="11">
        <v>65.25</v>
      </c>
      <c r="N95" s="11">
        <v>24.75</v>
      </c>
      <c r="O95" s="11">
        <v>1.5</v>
      </c>
    </row>
    <row r="96" spans="1:15" ht="16.5" thickBot="1" x14ac:dyDescent="0.3">
      <c r="A96" s="115" t="s">
        <v>101</v>
      </c>
      <c r="B96" s="116"/>
      <c r="C96" s="26">
        <v>200</v>
      </c>
      <c r="D96" s="28">
        <v>4.7300000000000004</v>
      </c>
      <c r="E96" s="28">
        <v>2.09</v>
      </c>
      <c r="F96" s="28">
        <v>11.88</v>
      </c>
      <c r="G96" s="28">
        <v>148.44</v>
      </c>
      <c r="H96" s="28">
        <v>4.7300000000000004</v>
      </c>
      <c r="I96" s="28">
        <v>0</v>
      </c>
      <c r="J96" s="28">
        <v>0.05</v>
      </c>
      <c r="K96" s="28">
        <v>0.1</v>
      </c>
      <c r="L96" s="28">
        <v>2.4</v>
      </c>
      <c r="M96" s="28">
        <v>3</v>
      </c>
      <c r="N96" s="28">
        <v>0.05</v>
      </c>
      <c r="O96" s="28">
        <v>0.02</v>
      </c>
    </row>
    <row r="97" spans="1:25" ht="16.5" thickBot="1" x14ac:dyDescent="0.3">
      <c r="A97" s="88"/>
      <c r="B97" s="25"/>
      <c r="C97" s="26"/>
      <c r="D97" s="28"/>
      <c r="E97" s="28"/>
      <c r="F97" s="28"/>
      <c r="G97" s="28"/>
      <c r="H97" s="28"/>
      <c r="I97" s="28"/>
      <c r="J97" s="24"/>
      <c r="K97" s="28"/>
      <c r="L97" s="28"/>
      <c r="M97" s="28"/>
      <c r="N97" s="28"/>
      <c r="O97" s="15"/>
    </row>
    <row r="98" spans="1:25" ht="16.5" thickBot="1" x14ac:dyDescent="0.3">
      <c r="A98" s="111" t="s">
        <v>31</v>
      </c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3"/>
    </row>
    <row r="99" spans="1:25" ht="16.5" thickBot="1" x14ac:dyDescent="0.3">
      <c r="A99" s="9"/>
      <c r="B99" s="10" t="s">
        <v>29</v>
      </c>
      <c r="C99" s="1">
        <v>50</v>
      </c>
      <c r="D99" s="8">
        <v>4.7</v>
      </c>
      <c r="E99" s="8">
        <v>1.2</v>
      </c>
      <c r="F99" s="8">
        <v>11.51</v>
      </c>
      <c r="G99" s="8">
        <v>229.01</v>
      </c>
      <c r="H99" s="8">
        <v>0.09</v>
      </c>
      <c r="I99" s="8">
        <v>0.7</v>
      </c>
      <c r="J99" s="8">
        <v>0.09</v>
      </c>
      <c r="K99" s="8">
        <v>0.6</v>
      </c>
      <c r="L99" s="8">
        <v>244.93</v>
      </c>
      <c r="M99" s="8">
        <v>338.98</v>
      </c>
      <c r="N99" s="8">
        <v>40.11</v>
      </c>
      <c r="O99" s="8">
        <v>1.35</v>
      </c>
    </row>
    <row r="100" spans="1:25" ht="16.5" thickBot="1" x14ac:dyDescent="0.3">
      <c r="A100" s="6">
        <v>63</v>
      </c>
      <c r="B100" s="7" t="s">
        <v>64</v>
      </c>
      <c r="C100" s="12">
        <v>200</v>
      </c>
      <c r="D100" s="7">
        <v>1.67</v>
      </c>
      <c r="E100" s="8">
        <v>4.9800000000000004</v>
      </c>
      <c r="F100" s="8">
        <v>11.71</v>
      </c>
      <c r="G100" s="8">
        <v>86.26</v>
      </c>
      <c r="H100" s="8">
        <v>0.05</v>
      </c>
      <c r="I100" s="8">
        <v>2.09</v>
      </c>
      <c r="J100" s="8">
        <v>0</v>
      </c>
      <c r="K100" s="8">
        <v>4.21</v>
      </c>
      <c r="L100" s="8">
        <v>24.51</v>
      </c>
      <c r="M100" s="8">
        <v>40.65</v>
      </c>
      <c r="N100" s="8">
        <v>10.61</v>
      </c>
      <c r="O100" s="8">
        <v>0.64</v>
      </c>
    </row>
    <row r="101" spans="1:25" ht="16.5" thickBot="1" x14ac:dyDescent="0.3">
      <c r="A101" s="9">
        <v>176</v>
      </c>
      <c r="B101" s="10" t="s">
        <v>65</v>
      </c>
      <c r="C101" s="1">
        <v>100</v>
      </c>
      <c r="D101" s="11">
        <v>9.77</v>
      </c>
      <c r="E101" s="11">
        <v>10.1</v>
      </c>
      <c r="F101" s="11">
        <v>11.33</v>
      </c>
      <c r="G101" s="11">
        <v>154.69999999999999</v>
      </c>
      <c r="H101" s="11">
        <v>0.08</v>
      </c>
      <c r="I101" s="11">
        <v>1.8</v>
      </c>
      <c r="J101" s="11">
        <v>0.13</v>
      </c>
      <c r="K101" s="11">
        <v>0.77</v>
      </c>
      <c r="L101" s="11">
        <v>71.150000000000006</v>
      </c>
      <c r="M101" s="11">
        <v>172.78</v>
      </c>
      <c r="N101" s="11">
        <v>25.48</v>
      </c>
      <c r="O101" s="11">
        <v>1.96</v>
      </c>
    </row>
    <row r="102" spans="1:25" ht="16.5" thickBot="1" x14ac:dyDescent="0.3">
      <c r="A102" s="6">
        <v>224</v>
      </c>
      <c r="B102" s="7" t="s">
        <v>66</v>
      </c>
      <c r="C102" s="12">
        <v>150</v>
      </c>
      <c r="D102" s="8">
        <v>3.88</v>
      </c>
      <c r="E102" s="8">
        <v>2.58</v>
      </c>
      <c r="F102" s="8">
        <v>31.76</v>
      </c>
      <c r="G102" s="8">
        <v>197.68</v>
      </c>
      <c r="H102" s="8">
        <v>0.12</v>
      </c>
      <c r="I102" s="8">
        <v>0</v>
      </c>
      <c r="J102" s="8">
        <v>0.02</v>
      </c>
      <c r="K102" s="8">
        <v>0.24</v>
      </c>
      <c r="L102" s="8">
        <v>7.5</v>
      </c>
      <c r="M102" s="8">
        <v>82.19</v>
      </c>
      <c r="N102" s="8">
        <v>49.18</v>
      </c>
      <c r="O102" s="8">
        <v>1.65</v>
      </c>
    </row>
    <row r="103" spans="1:25" ht="16.5" thickBot="1" x14ac:dyDescent="0.3">
      <c r="A103" s="6">
        <v>4</v>
      </c>
      <c r="B103" s="7" t="s">
        <v>140</v>
      </c>
      <c r="C103" s="12">
        <v>60</v>
      </c>
      <c r="D103" s="8">
        <v>0.5</v>
      </c>
      <c r="E103" s="8">
        <v>1.27</v>
      </c>
      <c r="F103" s="8">
        <v>4.3899999999999997</v>
      </c>
      <c r="G103" s="8">
        <v>42.01</v>
      </c>
      <c r="H103" s="8">
        <v>0.03</v>
      </c>
      <c r="I103" s="8">
        <v>1.1000000000000001</v>
      </c>
      <c r="J103" s="8">
        <v>0.16</v>
      </c>
      <c r="K103" s="8">
        <v>1.51</v>
      </c>
      <c r="L103" s="8">
        <v>44.55</v>
      </c>
      <c r="M103" s="8">
        <v>40.08</v>
      </c>
      <c r="N103" s="8">
        <v>28.83</v>
      </c>
      <c r="O103" s="8">
        <v>0.92</v>
      </c>
    </row>
    <row r="104" spans="1:25" ht="16.5" thickBot="1" x14ac:dyDescent="0.3">
      <c r="A104" s="9">
        <v>275</v>
      </c>
      <c r="B104" s="10" t="s">
        <v>138</v>
      </c>
      <c r="C104" s="1">
        <v>200</v>
      </c>
      <c r="D104" s="10">
        <v>0.11</v>
      </c>
      <c r="E104" s="11">
        <v>0</v>
      </c>
      <c r="F104" s="11">
        <v>11.07</v>
      </c>
      <c r="G104" s="11">
        <v>84.69</v>
      </c>
      <c r="H104" s="11">
        <v>0.11</v>
      </c>
      <c r="I104" s="11"/>
      <c r="J104" s="11"/>
      <c r="K104" s="11">
        <v>0.98</v>
      </c>
      <c r="L104" s="11">
        <v>17.25</v>
      </c>
      <c r="M104" s="11">
        <v>65.25</v>
      </c>
      <c r="N104" s="11">
        <v>24.75</v>
      </c>
      <c r="O104" s="11">
        <v>1.5</v>
      </c>
    </row>
    <row r="105" spans="1:25" ht="15.75" thickBot="1" x14ac:dyDescent="0.3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25" ht="16.5" thickBot="1" x14ac:dyDescent="0.3">
      <c r="A106" s="115" t="s">
        <v>32</v>
      </c>
      <c r="B106" s="116"/>
      <c r="C106" s="4">
        <f>C99+C100+C101+C102+C103+C104</f>
        <v>760</v>
      </c>
      <c r="D106" s="5">
        <f>D99+D100+D101+D102+D103+D104</f>
        <v>20.63</v>
      </c>
      <c r="E106" s="5">
        <f t="shared" ref="E106:O106" si="15">E99+E100+E101+E102+E103+E104</f>
        <v>20.13</v>
      </c>
      <c r="F106" s="5">
        <f t="shared" si="15"/>
        <v>81.77000000000001</v>
      </c>
      <c r="G106" s="5">
        <f t="shared" si="15"/>
        <v>794.34999999999991</v>
      </c>
      <c r="H106" s="5">
        <f t="shared" si="15"/>
        <v>0.48</v>
      </c>
      <c r="I106" s="5">
        <f t="shared" si="15"/>
        <v>5.6899999999999995</v>
      </c>
      <c r="J106" s="5">
        <f t="shared" si="15"/>
        <v>0.4</v>
      </c>
      <c r="K106" s="5">
        <f t="shared" si="15"/>
        <v>8.31</v>
      </c>
      <c r="L106" s="5">
        <f t="shared" si="15"/>
        <v>409.89000000000004</v>
      </c>
      <c r="M106" s="5">
        <f t="shared" si="15"/>
        <v>739.93</v>
      </c>
      <c r="N106" s="5">
        <f t="shared" si="15"/>
        <v>178.95999999999998</v>
      </c>
      <c r="O106" s="5">
        <f t="shared" si="15"/>
        <v>8.02</v>
      </c>
    </row>
    <row r="107" spans="1:25" ht="16.5" thickBot="1" x14ac:dyDescent="0.3">
      <c r="A107" s="87"/>
      <c r="B107" s="107" t="s">
        <v>86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8"/>
    </row>
    <row r="108" spans="1:25" ht="16.5" thickBot="1" x14ac:dyDescent="0.3">
      <c r="A108" s="38">
        <v>271</v>
      </c>
      <c r="B108" s="10" t="s">
        <v>141</v>
      </c>
      <c r="C108" s="1">
        <v>200</v>
      </c>
      <c r="D108" s="11">
        <v>2.0099999999999998</v>
      </c>
      <c r="E108" s="11">
        <v>2.39</v>
      </c>
      <c r="F108" s="11">
        <v>25.65</v>
      </c>
      <c r="G108" s="11">
        <v>131.87</v>
      </c>
      <c r="H108" s="11">
        <v>0.11</v>
      </c>
      <c r="I108" s="11"/>
      <c r="J108" s="11"/>
      <c r="K108" s="11">
        <v>0.98</v>
      </c>
      <c r="L108" s="11">
        <v>17.25</v>
      </c>
      <c r="M108" s="11">
        <v>65.25</v>
      </c>
      <c r="N108" s="11">
        <v>24.75</v>
      </c>
      <c r="O108" s="11">
        <v>1.5</v>
      </c>
    </row>
    <row r="109" spans="1:25" ht="16.5" thickBot="1" x14ac:dyDescent="0.3">
      <c r="A109" s="31"/>
      <c r="B109" s="7" t="s">
        <v>142</v>
      </c>
      <c r="C109" s="12">
        <v>100</v>
      </c>
      <c r="D109" s="3">
        <v>0.56000000000000005</v>
      </c>
      <c r="E109" s="3">
        <v>0</v>
      </c>
      <c r="F109" s="3">
        <v>8.5299999999999994</v>
      </c>
      <c r="G109" s="3">
        <v>78.33</v>
      </c>
      <c r="H109" s="8"/>
      <c r="I109" s="8"/>
      <c r="J109" s="8"/>
      <c r="K109" s="8"/>
      <c r="L109" s="8"/>
      <c r="M109" s="8"/>
      <c r="N109" s="8"/>
      <c r="O109" s="8"/>
    </row>
    <row r="110" spans="1:25" ht="16.5" thickBot="1" x14ac:dyDescent="0.3">
      <c r="A110" s="29"/>
      <c r="B110" s="7" t="s">
        <v>166</v>
      </c>
      <c r="C110" s="12">
        <v>50</v>
      </c>
      <c r="D110" s="8">
        <v>1.05</v>
      </c>
      <c r="E110" s="8">
        <v>2.2000000000000002</v>
      </c>
      <c r="F110" s="8">
        <v>8.35</v>
      </c>
      <c r="G110" s="8">
        <v>89.25</v>
      </c>
      <c r="H110" s="8"/>
      <c r="I110" s="8"/>
      <c r="J110" s="8"/>
      <c r="K110" s="8"/>
      <c r="L110" s="8"/>
      <c r="M110" s="8"/>
      <c r="N110" s="8"/>
      <c r="O110" s="8"/>
    </row>
    <row r="111" spans="1:25" ht="16.5" customHeight="1" thickBot="1" x14ac:dyDescent="0.3">
      <c r="A111" s="117" t="s">
        <v>102</v>
      </c>
      <c r="B111" s="118"/>
      <c r="C111" s="85">
        <f>C108+C109+C110</f>
        <v>350</v>
      </c>
      <c r="D111" s="33">
        <f>D108+D109+D110</f>
        <v>3.62</v>
      </c>
      <c r="E111" s="33">
        <f t="shared" ref="E111:O111" si="16">E108+E109+E110</f>
        <v>4.59</v>
      </c>
      <c r="F111" s="33">
        <f t="shared" si="16"/>
        <v>42.53</v>
      </c>
      <c r="G111" s="33">
        <f t="shared" si="16"/>
        <v>299.45</v>
      </c>
      <c r="H111" s="33">
        <f t="shared" si="16"/>
        <v>0.11</v>
      </c>
      <c r="I111" s="33">
        <f t="shared" si="16"/>
        <v>0</v>
      </c>
      <c r="J111" s="33">
        <f t="shared" si="16"/>
        <v>0</v>
      </c>
      <c r="K111" s="33">
        <f t="shared" si="16"/>
        <v>0.98</v>
      </c>
      <c r="L111" s="33">
        <f t="shared" si="16"/>
        <v>17.25</v>
      </c>
      <c r="M111" s="33">
        <f t="shared" si="16"/>
        <v>65.25</v>
      </c>
      <c r="N111" s="33">
        <f t="shared" si="16"/>
        <v>24.75</v>
      </c>
      <c r="O111" s="33">
        <f t="shared" si="16"/>
        <v>1.5</v>
      </c>
    </row>
    <row r="112" spans="1:25" ht="16.5" thickBot="1" x14ac:dyDescent="0.3">
      <c r="A112" s="29"/>
      <c r="B112" s="106" t="s">
        <v>87</v>
      </c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8"/>
      <c r="Y112">
        <v>5.29</v>
      </c>
    </row>
    <row r="113" spans="1:15" ht="16.5" thickBot="1" x14ac:dyDescent="0.3">
      <c r="A113" s="29"/>
      <c r="B113" s="47" t="s">
        <v>103</v>
      </c>
      <c r="C113" s="54">
        <v>60</v>
      </c>
      <c r="D113" s="39">
        <v>2.29</v>
      </c>
      <c r="E113" s="40">
        <v>1.4</v>
      </c>
      <c r="F113" s="11">
        <v>22.61</v>
      </c>
      <c r="G113" s="40">
        <v>53.53</v>
      </c>
      <c r="H113" s="41">
        <v>7.0999999999999994E-2</v>
      </c>
      <c r="I113" s="40">
        <v>20.75</v>
      </c>
      <c r="J113" s="40">
        <v>0</v>
      </c>
      <c r="K113" s="11">
        <v>0</v>
      </c>
      <c r="L113" s="41">
        <v>25.17</v>
      </c>
      <c r="M113" s="40">
        <v>45.16</v>
      </c>
      <c r="N113" s="41">
        <v>19.170000000000002</v>
      </c>
      <c r="O113" s="39">
        <v>0.8</v>
      </c>
    </row>
    <row r="114" spans="1:15" ht="16.5" thickBot="1" x14ac:dyDescent="0.3">
      <c r="A114" s="54">
        <v>210</v>
      </c>
      <c r="B114" s="7" t="s">
        <v>115</v>
      </c>
      <c r="C114" s="12">
        <v>100</v>
      </c>
      <c r="D114" s="8">
        <v>16.239999999999998</v>
      </c>
      <c r="E114" s="8">
        <v>17.75</v>
      </c>
      <c r="F114" s="8">
        <v>40.119999999999997</v>
      </c>
      <c r="G114" s="8">
        <v>65.64</v>
      </c>
      <c r="H114" s="8">
        <v>0.09</v>
      </c>
      <c r="I114" s="8">
        <v>0</v>
      </c>
      <c r="J114" s="8">
        <v>12</v>
      </c>
      <c r="K114" s="8">
        <v>0.83</v>
      </c>
      <c r="L114" s="8">
        <v>11.89</v>
      </c>
      <c r="M114" s="8">
        <v>47.24</v>
      </c>
      <c r="N114" s="8">
        <v>8.5500000000000007</v>
      </c>
      <c r="O114" s="8">
        <v>0.86</v>
      </c>
    </row>
    <row r="115" spans="1:15" ht="16.5" thickBot="1" x14ac:dyDescent="0.3">
      <c r="A115" s="54">
        <v>227</v>
      </c>
      <c r="B115" s="7" t="s">
        <v>143</v>
      </c>
      <c r="C115" s="12">
        <v>150</v>
      </c>
      <c r="D115" s="8">
        <v>1.23</v>
      </c>
      <c r="E115" s="8">
        <v>4.4000000000000004</v>
      </c>
      <c r="F115" s="8">
        <v>35.119999999999997</v>
      </c>
      <c r="G115" s="8">
        <v>32.119999999999997</v>
      </c>
      <c r="H115" s="8">
        <v>0</v>
      </c>
      <c r="I115" s="8">
        <v>3.36</v>
      </c>
      <c r="J115" s="8">
        <v>0</v>
      </c>
      <c r="K115" s="8">
        <v>1.2E-2</v>
      </c>
      <c r="L115" s="8">
        <v>7.2</v>
      </c>
      <c r="M115" s="8">
        <v>4.2480000000000002</v>
      </c>
      <c r="N115" s="8">
        <v>2.81</v>
      </c>
      <c r="O115" s="8">
        <v>0.34799999999999998</v>
      </c>
    </row>
    <row r="116" spans="1:15" ht="16.5" thickBot="1" x14ac:dyDescent="0.3">
      <c r="A116" s="54"/>
      <c r="B116" s="7" t="s">
        <v>29</v>
      </c>
      <c r="C116" s="1">
        <v>50</v>
      </c>
      <c r="D116" s="8">
        <v>4.7</v>
      </c>
      <c r="E116" s="8">
        <v>1.2</v>
      </c>
      <c r="F116" s="8">
        <v>11.51</v>
      </c>
      <c r="G116" s="8">
        <v>229.01</v>
      </c>
      <c r="H116" s="8">
        <v>0.17</v>
      </c>
      <c r="I116" s="8">
        <v>1.05</v>
      </c>
      <c r="J116" s="8">
        <v>0.04</v>
      </c>
      <c r="K116" s="8">
        <v>0.14000000000000001</v>
      </c>
      <c r="L116" s="8">
        <v>106.49</v>
      </c>
      <c r="M116" s="8">
        <v>148.34</v>
      </c>
      <c r="N116" s="8">
        <v>37.869999999999997</v>
      </c>
      <c r="O116" s="8">
        <v>0.97</v>
      </c>
    </row>
    <row r="117" spans="1:15" ht="16.5" thickBot="1" x14ac:dyDescent="0.3">
      <c r="A117" s="36">
        <v>300</v>
      </c>
      <c r="B117" s="47" t="s">
        <v>52</v>
      </c>
      <c r="C117" s="38">
        <v>200</v>
      </c>
      <c r="D117" s="3">
        <v>0.12</v>
      </c>
      <c r="E117" s="3">
        <v>0</v>
      </c>
      <c r="F117" s="3">
        <v>12.04</v>
      </c>
      <c r="G117" s="3">
        <v>48.64</v>
      </c>
      <c r="H117" s="41">
        <v>0</v>
      </c>
      <c r="I117" s="40">
        <v>0.03</v>
      </c>
      <c r="J117" s="40">
        <v>0</v>
      </c>
      <c r="K117" s="11">
        <v>0</v>
      </c>
      <c r="L117" s="41">
        <v>10</v>
      </c>
      <c r="M117" s="40">
        <v>2.5</v>
      </c>
      <c r="N117" s="41">
        <v>1.3</v>
      </c>
      <c r="O117" s="39">
        <v>0.28000000000000003</v>
      </c>
    </row>
    <row r="118" spans="1:15" ht="16.5" customHeight="1" thickBot="1" x14ac:dyDescent="0.3">
      <c r="A118" s="117" t="s">
        <v>88</v>
      </c>
      <c r="B118" s="118"/>
      <c r="C118" s="31">
        <f>C113+C114+C115+C116+C117</f>
        <v>560</v>
      </c>
      <c r="D118" s="32">
        <f>D113+D114+D115+D116+D117</f>
        <v>24.58</v>
      </c>
      <c r="E118" s="32">
        <f t="shared" ref="E118:O118" si="17">E113+E114+E115+E116+E117</f>
        <v>24.749999999999996</v>
      </c>
      <c r="F118" s="32">
        <f t="shared" si="17"/>
        <v>121.4</v>
      </c>
      <c r="G118" s="32">
        <f t="shared" si="17"/>
        <v>428.93999999999994</v>
      </c>
      <c r="H118" s="32">
        <f t="shared" si="17"/>
        <v>0.33099999999999996</v>
      </c>
      <c r="I118" s="32">
        <f t="shared" si="17"/>
        <v>25.19</v>
      </c>
      <c r="J118" s="32">
        <f t="shared" si="17"/>
        <v>12.04</v>
      </c>
      <c r="K118" s="32">
        <f t="shared" si="17"/>
        <v>0.98199999999999998</v>
      </c>
      <c r="L118" s="32">
        <f t="shared" si="17"/>
        <v>160.75</v>
      </c>
      <c r="M118" s="32">
        <f t="shared" si="17"/>
        <v>247.488</v>
      </c>
      <c r="N118" s="32">
        <f t="shared" si="17"/>
        <v>69.7</v>
      </c>
      <c r="O118" s="32">
        <f t="shared" si="17"/>
        <v>3.258</v>
      </c>
    </row>
    <row r="119" spans="1:15" ht="16.5" customHeight="1" thickBot="1" x14ac:dyDescent="0.3">
      <c r="A119" s="106" t="s">
        <v>36</v>
      </c>
      <c r="B119" s="108"/>
      <c r="C119" s="16">
        <f>C118+C111+C106+C96+C93</f>
        <v>2360</v>
      </c>
      <c r="D119" s="5">
        <f>D118+D111+D106+D96+D93</f>
        <v>68.599999999999994</v>
      </c>
      <c r="E119" s="5">
        <f t="shared" ref="E119:O119" si="18">E118+E111+E106+E96+E93</f>
        <v>66.900000000000006</v>
      </c>
      <c r="F119" s="5">
        <f t="shared" si="18"/>
        <v>314.69000000000005</v>
      </c>
      <c r="G119" s="5">
        <f t="shared" si="18"/>
        <v>2225.81</v>
      </c>
      <c r="H119" s="5">
        <f t="shared" si="18"/>
        <v>5.971000000000001</v>
      </c>
      <c r="I119" s="5">
        <f t="shared" si="18"/>
        <v>31.890000000000004</v>
      </c>
      <c r="J119" s="5">
        <f t="shared" si="18"/>
        <v>12.64</v>
      </c>
      <c r="K119" s="5">
        <f t="shared" si="18"/>
        <v>12.952</v>
      </c>
      <c r="L119" s="5">
        <f t="shared" si="18"/>
        <v>996.40000000000009</v>
      </c>
      <c r="M119" s="5">
        <f t="shared" si="18"/>
        <v>1640.6979999999999</v>
      </c>
      <c r="N119" s="5">
        <f t="shared" si="18"/>
        <v>392.03999999999996</v>
      </c>
      <c r="O119" s="5">
        <f t="shared" si="18"/>
        <v>17.897999999999996</v>
      </c>
    </row>
    <row r="120" spans="1:15" ht="16.5" customHeight="1" thickBot="1" x14ac:dyDescent="0.3">
      <c r="A120" s="104" t="s">
        <v>8</v>
      </c>
      <c r="B120" s="104" t="s">
        <v>9</v>
      </c>
      <c r="C120" s="104" t="s">
        <v>10</v>
      </c>
      <c r="D120" s="106" t="s">
        <v>11</v>
      </c>
      <c r="E120" s="107"/>
      <c r="F120" s="108"/>
      <c r="G120" s="104" t="s">
        <v>12</v>
      </c>
      <c r="H120" s="106" t="s">
        <v>13</v>
      </c>
      <c r="I120" s="107"/>
      <c r="J120" s="107"/>
      <c r="K120" s="108"/>
      <c r="L120" s="106" t="s">
        <v>14</v>
      </c>
      <c r="M120" s="107"/>
      <c r="N120" s="107"/>
      <c r="O120" s="108"/>
    </row>
    <row r="121" spans="1:15" ht="16.5" thickBot="1" x14ac:dyDescent="0.3">
      <c r="A121" s="105"/>
      <c r="B121" s="105"/>
      <c r="C121" s="105"/>
      <c r="D121" s="16" t="s">
        <v>15</v>
      </c>
      <c r="E121" s="16" t="s">
        <v>16</v>
      </c>
      <c r="F121" s="16" t="s">
        <v>17</v>
      </c>
      <c r="G121" s="105"/>
      <c r="H121" s="16" t="s">
        <v>18</v>
      </c>
      <c r="I121" s="16" t="s">
        <v>19</v>
      </c>
      <c r="J121" s="16" t="s">
        <v>20</v>
      </c>
      <c r="K121" s="16" t="s">
        <v>21</v>
      </c>
      <c r="L121" s="16" t="s">
        <v>22</v>
      </c>
      <c r="M121" s="16" t="s">
        <v>23</v>
      </c>
      <c r="N121" s="16" t="s">
        <v>24</v>
      </c>
      <c r="O121" s="16" t="s">
        <v>25</v>
      </c>
    </row>
    <row r="122" spans="1:15" ht="16.5" thickBot="1" x14ac:dyDescent="0.3">
      <c r="A122" s="109" t="s">
        <v>38</v>
      </c>
      <c r="B122" s="110"/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</row>
    <row r="123" spans="1:15" ht="16.5" thickBot="1" x14ac:dyDescent="0.3">
      <c r="A123" s="111" t="s">
        <v>27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3"/>
    </row>
    <row r="124" spans="1:15" ht="16.5" thickBot="1" x14ac:dyDescent="0.3">
      <c r="A124" s="6"/>
      <c r="B124" s="7" t="s">
        <v>29</v>
      </c>
      <c r="C124" s="1">
        <v>50</v>
      </c>
      <c r="D124" s="8">
        <v>4.7</v>
      </c>
      <c r="E124" s="8">
        <v>1.2</v>
      </c>
      <c r="F124" s="8">
        <v>11.51</v>
      </c>
      <c r="G124" s="8">
        <v>229.01</v>
      </c>
      <c r="H124" s="8">
        <v>0.17</v>
      </c>
      <c r="I124" s="8">
        <v>1.05</v>
      </c>
      <c r="J124" s="8">
        <v>0.04</v>
      </c>
      <c r="K124" s="8">
        <v>0.14000000000000001</v>
      </c>
      <c r="L124" s="8">
        <v>106.49</v>
      </c>
      <c r="M124" s="8">
        <v>148.34</v>
      </c>
      <c r="N124" s="8">
        <v>37.869999999999997</v>
      </c>
      <c r="O124" s="8">
        <v>0.97</v>
      </c>
    </row>
    <row r="125" spans="1:15" ht="16.5" thickBot="1" x14ac:dyDescent="0.3">
      <c r="A125" s="9"/>
      <c r="B125" s="10" t="s">
        <v>50</v>
      </c>
      <c r="C125" s="1">
        <v>20</v>
      </c>
      <c r="D125" s="11">
        <v>1.32</v>
      </c>
      <c r="E125" s="11">
        <v>0.24</v>
      </c>
      <c r="F125" s="11">
        <v>6.68</v>
      </c>
      <c r="G125" s="11">
        <v>34.799999999999997</v>
      </c>
      <c r="H125" s="11">
        <v>0.01</v>
      </c>
      <c r="I125" s="11">
        <v>0.12</v>
      </c>
      <c r="J125" s="11">
        <v>34.5</v>
      </c>
      <c r="K125" s="11">
        <v>0.08</v>
      </c>
      <c r="L125" s="11">
        <v>105</v>
      </c>
      <c r="M125" s="11">
        <v>105</v>
      </c>
      <c r="N125" s="11">
        <v>4.95</v>
      </c>
      <c r="O125" s="11">
        <v>0.12</v>
      </c>
    </row>
    <row r="126" spans="1:15" ht="16.5" thickBot="1" x14ac:dyDescent="0.3">
      <c r="A126" s="6">
        <v>365</v>
      </c>
      <c r="B126" s="7" t="s">
        <v>58</v>
      </c>
      <c r="C126" s="12">
        <v>10</v>
      </c>
      <c r="D126" s="11">
        <v>0.1</v>
      </c>
      <c r="E126" s="11">
        <v>7.2</v>
      </c>
      <c r="F126" s="11">
        <v>0.1</v>
      </c>
      <c r="G126" s="11">
        <v>66</v>
      </c>
      <c r="H126" s="8">
        <v>0</v>
      </c>
      <c r="I126" s="8">
        <v>0</v>
      </c>
      <c r="J126" s="8">
        <v>0</v>
      </c>
      <c r="K126" s="8">
        <v>0</v>
      </c>
      <c r="L126" s="8">
        <v>3.45</v>
      </c>
      <c r="M126" s="8">
        <v>2</v>
      </c>
      <c r="N126" s="8">
        <v>1.5</v>
      </c>
      <c r="O126" s="8">
        <v>0.25</v>
      </c>
    </row>
    <row r="127" spans="1:15" ht="16.5" thickBot="1" x14ac:dyDescent="0.3">
      <c r="A127" s="13">
        <v>132</v>
      </c>
      <c r="B127" s="10" t="s">
        <v>200</v>
      </c>
      <c r="C127" s="1">
        <v>180</v>
      </c>
      <c r="D127" s="10">
        <v>3.34</v>
      </c>
      <c r="E127" s="11">
        <v>3.24</v>
      </c>
      <c r="F127" s="11">
        <v>15.34</v>
      </c>
      <c r="G127" s="11">
        <v>37.56</v>
      </c>
      <c r="H127" s="11">
        <v>0.12</v>
      </c>
      <c r="I127" s="11"/>
      <c r="J127" s="11"/>
      <c r="K127" s="11">
        <v>1.08</v>
      </c>
      <c r="L127" s="11">
        <v>18.98</v>
      </c>
      <c r="M127" s="11">
        <v>71.78</v>
      </c>
      <c r="N127" s="11">
        <v>27.23</v>
      </c>
      <c r="O127" s="11">
        <v>1.65</v>
      </c>
    </row>
    <row r="128" spans="1:15" ht="16.5" thickBot="1" x14ac:dyDescent="0.3">
      <c r="A128" s="6">
        <v>271</v>
      </c>
      <c r="B128" s="10" t="s">
        <v>135</v>
      </c>
      <c r="C128" s="1">
        <v>200</v>
      </c>
      <c r="D128" s="11">
        <v>3.78</v>
      </c>
      <c r="E128" s="11">
        <v>3.91</v>
      </c>
      <c r="F128" s="11">
        <v>26.04</v>
      </c>
      <c r="G128" s="11">
        <v>154.15</v>
      </c>
      <c r="H128" s="8">
        <v>0</v>
      </c>
      <c r="I128" s="8">
        <v>0</v>
      </c>
      <c r="J128" s="8">
        <v>0.05</v>
      </c>
      <c r="K128" s="8">
        <v>0.1</v>
      </c>
      <c r="L128" s="8">
        <v>2.4</v>
      </c>
      <c r="M128" s="8">
        <v>3</v>
      </c>
      <c r="N128" s="8">
        <v>0.05</v>
      </c>
      <c r="O128" s="8">
        <v>0.02</v>
      </c>
    </row>
    <row r="129" spans="1:15" ht="16.5" thickBot="1" x14ac:dyDescent="0.3">
      <c r="A129" s="6"/>
      <c r="B129" s="7" t="s">
        <v>73</v>
      </c>
      <c r="C129" s="12">
        <v>50</v>
      </c>
      <c r="D129" s="8">
        <v>0.26</v>
      </c>
      <c r="E129" s="8">
        <v>0</v>
      </c>
      <c r="F129" s="8">
        <v>2.63</v>
      </c>
      <c r="G129" s="8">
        <v>57.78</v>
      </c>
      <c r="H129" s="8"/>
      <c r="I129" s="8"/>
      <c r="J129" s="8"/>
      <c r="K129" s="8"/>
      <c r="L129" s="8"/>
      <c r="M129" s="8"/>
      <c r="N129" s="8"/>
      <c r="O129" s="8"/>
    </row>
    <row r="130" spans="1:15" ht="15.75" thickBot="1" x14ac:dyDescent="0.3">
      <c r="A130" s="2"/>
      <c r="B130" s="3"/>
      <c r="C130" s="1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6.5" thickBot="1" x14ac:dyDescent="0.3">
      <c r="A131" s="111" t="s">
        <v>30</v>
      </c>
      <c r="B131" s="113"/>
      <c r="C131" s="4">
        <f>C124+C125+C126+C127+C128+C129</f>
        <v>510</v>
      </c>
      <c r="D131" s="19">
        <f>D124+D125+D126+D127+D128+D129+D130</f>
        <v>13.5</v>
      </c>
      <c r="E131" s="19">
        <f t="shared" ref="E131:O131" si="19">E124+E125+E126+E127+E128+E129+E130</f>
        <v>15.790000000000001</v>
      </c>
      <c r="F131" s="19">
        <f t="shared" si="19"/>
        <v>62.3</v>
      </c>
      <c r="G131" s="19">
        <f t="shared" si="19"/>
        <v>579.29999999999995</v>
      </c>
      <c r="H131" s="19">
        <f t="shared" si="19"/>
        <v>0.30000000000000004</v>
      </c>
      <c r="I131" s="19">
        <f t="shared" si="19"/>
        <v>1.17</v>
      </c>
      <c r="J131" s="19">
        <f t="shared" si="19"/>
        <v>34.589999999999996</v>
      </c>
      <c r="K131" s="19">
        <f t="shared" si="19"/>
        <v>1.4000000000000001</v>
      </c>
      <c r="L131" s="19">
        <f t="shared" si="19"/>
        <v>236.32</v>
      </c>
      <c r="M131" s="19">
        <f t="shared" si="19"/>
        <v>330.12</v>
      </c>
      <c r="N131" s="19">
        <f t="shared" si="19"/>
        <v>71.599999999999994</v>
      </c>
      <c r="O131" s="19">
        <f t="shared" si="19"/>
        <v>3.01</v>
      </c>
    </row>
    <row r="132" spans="1:15" ht="16.5" thickBot="1" x14ac:dyDescent="0.3">
      <c r="A132" s="88"/>
      <c r="B132" s="90"/>
      <c r="C132" s="111" t="s">
        <v>93</v>
      </c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3"/>
    </row>
    <row r="133" spans="1:15" ht="16.5" thickBot="1" x14ac:dyDescent="0.3">
      <c r="A133" s="88"/>
      <c r="B133" s="43" t="s">
        <v>105</v>
      </c>
      <c r="C133" s="49">
        <v>200</v>
      </c>
      <c r="D133" s="50">
        <v>5.4</v>
      </c>
      <c r="E133" s="50">
        <v>3</v>
      </c>
      <c r="F133" s="50">
        <v>22.6</v>
      </c>
      <c r="G133" s="50">
        <v>140</v>
      </c>
      <c r="H133" s="27"/>
      <c r="I133" s="27"/>
      <c r="J133" s="24"/>
      <c r="K133" s="27"/>
      <c r="L133" s="27"/>
      <c r="M133" s="27"/>
      <c r="N133" s="27"/>
      <c r="O133" s="15"/>
    </row>
    <row r="134" spans="1:15" ht="16.5" thickBot="1" x14ac:dyDescent="0.3">
      <c r="A134" s="115" t="s">
        <v>104</v>
      </c>
      <c r="B134" s="116"/>
      <c r="C134" s="26">
        <v>200</v>
      </c>
      <c r="D134" s="28">
        <f>D133</f>
        <v>5.4</v>
      </c>
      <c r="E134" s="28">
        <f t="shared" ref="E134:O134" si="20">E133</f>
        <v>3</v>
      </c>
      <c r="F134" s="28">
        <f t="shared" si="20"/>
        <v>22.6</v>
      </c>
      <c r="G134" s="28">
        <f t="shared" si="20"/>
        <v>140</v>
      </c>
      <c r="H134" s="28">
        <f t="shared" si="20"/>
        <v>0</v>
      </c>
      <c r="I134" s="28">
        <f t="shared" si="20"/>
        <v>0</v>
      </c>
      <c r="J134" s="28">
        <f t="shared" si="20"/>
        <v>0</v>
      </c>
      <c r="K134" s="28">
        <f t="shared" si="20"/>
        <v>0</v>
      </c>
      <c r="L134" s="28">
        <f t="shared" si="20"/>
        <v>0</v>
      </c>
      <c r="M134" s="28">
        <f t="shared" si="20"/>
        <v>0</v>
      </c>
      <c r="N134" s="28">
        <f t="shared" si="20"/>
        <v>0</v>
      </c>
      <c r="O134" s="28">
        <f t="shared" si="20"/>
        <v>0</v>
      </c>
    </row>
    <row r="135" spans="1:15" ht="16.5" thickBot="1" x14ac:dyDescent="0.3">
      <c r="A135" s="111" t="s">
        <v>31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3"/>
    </row>
    <row r="136" spans="1:15" ht="16.5" thickBot="1" x14ac:dyDescent="0.3">
      <c r="A136" s="9"/>
      <c r="B136" s="10" t="s">
        <v>29</v>
      </c>
      <c r="C136" s="1">
        <v>50</v>
      </c>
      <c r="D136" s="8">
        <v>4.7</v>
      </c>
      <c r="E136" s="8">
        <v>1.2</v>
      </c>
      <c r="F136" s="8">
        <v>11.51</v>
      </c>
      <c r="G136" s="8">
        <v>229.01</v>
      </c>
      <c r="H136" s="11"/>
      <c r="I136" s="11"/>
      <c r="J136" s="11"/>
      <c r="K136" s="11"/>
      <c r="L136" s="11"/>
      <c r="M136" s="11"/>
      <c r="N136" s="11"/>
      <c r="O136" s="11"/>
    </row>
    <row r="137" spans="1:15" ht="16.5" thickBot="1" x14ac:dyDescent="0.3">
      <c r="A137" s="6"/>
      <c r="B137" s="7" t="s">
        <v>50</v>
      </c>
      <c r="C137" s="12">
        <v>28</v>
      </c>
      <c r="D137" s="11">
        <v>1.32</v>
      </c>
      <c r="E137" s="11">
        <v>0.24</v>
      </c>
      <c r="F137" s="11">
        <v>6.68</v>
      </c>
      <c r="G137" s="11">
        <v>34.799999999999997</v>
      </c>
      <c r="H137" s="8">
        <v>0.09</v>
      </c>
      <c r="I137" s="8">
        <v>14.91</v>
      </c>
      <c r="J137" s="8">
        <v>0.24</v>
      </c>
      <c r="K137" s="8">
        <v>0.23</v>
      </c>
      <c r="L137" s="8">
        <v>7.79</v>
      </c>
      <c r="M137" s="8">
        <v>60.28</v>
      </c>
      <c r="N137" s="8">
        <v>22.63</v>
      </c>
      <c r="O137" s="8">
        <v>0.81</v>
      </c>
    </row>
    <row r="138" spans="1:15" ht="32.25" thickBot="1" x14ac:dyDescent="0.3">
      <c r="A138" s="9">
        <v>45</v>
      </c>
      <c r="B138" s="10" t="s">
        <v>67</v>
      </c>
      <c r="C138" s="1">
        <v>200</v>
      </c>
      <c r="D138" s="10">
        <v>5.57</v>
      </c>
      <c r="E138" s="11">
        <v>1.05</v>
      </c>
      <c r="F138" s="11">
        <v>20.100000000000001</v>
      </c>
      <c r="G138" s="11">
        <v>173.65</v>
      </c>
      <c r="H138" s="11">
        <v>0.61</v>
      </c>
      <c r="I138" s="11">
        <v>38.880000000000003</v>
      </c>
      <c r="J138" s="11">
        <v>13</v>
      </c>
      <c r="K138" s="11">
        <v>5.08</v>
      </c>
      <c r="L138" s="11">
        <v>42.45</v>
      </c>
      <c r="M138" s="11">
        <v>364.83</v>
      </c>
      <c r="N138" s="11">
        <v>72.599999999999994</v>
      </c>
      <c r="O138" s="11">
        <v>5.39</v>
      </c>
    </row>
    <row r="139" spans="1:15" ht="16.5" thickBot="1" x14ac:dyDescent="0.3">
      <c r="A139" s="6">
        <v>209</v>
      </c>
      <c r="B139" s="7" t="s">
        <v>146</v>
      </c>
      <c r="C139" s="12">
        <v>100</v>
      </c>
      <c r="D139" s="7">
        <v>6.97</v>
      </c>
      <c r="E139" s="8">
        <v>9.4</v>
      </c>
      <c r="F139" s="8">
        <v>22.67</v>
      </c>
      <c r="G139" s="8">
        <v>235.13</v>
      </c>
      <c r="H139" s="8">
        <v>0.03</v>
      </c>
      <c r="I139" s="8">
        <v>1.22</v>
      </c>
      <c r="J139" s="8">
        <v>0.18</v>
      </c>
      <c r="K139" s="8">
        <v>1.68</v>
      </c>
      <c r="L139" s="8">
        <v>49.5</v>
      </c>
      <c r="M139" s="8">
        <v>44.53</v>
      </c>
      <c r="N139" s="8">
        <v>32.03</v>
      </c>
      <c r="O139" s="8">
        <v>1.02</v>
      </c>
    </row>
    <row r="140" spans="1:15" ht="16.5" thickBot="1" x14ac:dyDescent="0.3">
      <c r="A140" s="9">
        <v>221</v>
      </c>
      <c r="B140" s="10" t="s">
        <v>145</v>
      </c>
      <c r="C140" s="12">
        <v>150</v>
      </c>
      <c r="D140" s="8">
        <v>6.83</v>
      </c>
      <c r="E140" s="8">
        <v>6.96</v>
      </c>
      <c r="F140" s="8">
        <v>19.2</v>
      </c>
      <c r="G140" s="8">
        <v>231.78</v>
      </c>
      <c r="H140" s="8">
        <v>0</v>
      </c>
      <c r="I140" s="8">
        <v>3.36</v>
      </c>
      <c r="J140" s="8">
        <v>0</v>
      </c>
      <c r="K140" s="8">
        <v>1.2E-2</v>
      </c>
      <c r="L140" s="8">
        <v>7.2</v>
      </c>
      <c r="M140" s="8">
        <v>4.2480000000000002</v>
      </c>
      <c r="N140" s="8">
        <v>2.81</v>
      </c>
      <c r="O140" s="8">
        <v>0.34799999999999998</v>
      </c>
    </row>
    <row r="141" spans="1:15" ht="16.5" thickBot="1" x14ac:dyDescent="0.3">
      <c r="A141" s="9">
        <v>247</v>
      </c>
      <c r="B141" s="10" t="s">
        <v>68</v>
      </c>
      <c r="C141" s="12">
        <v>60</v>
      </c>
      <c r="D141" s="8">
        <v>0.84</v>
      </c>
      <c r="E141" s="8">
        <v>2.99</v>
      </c>
      <c r="F141" s="8">
        <v>5.53</v>
      </c>
      <c r="G141" s="8">
        <v>74.319999999999993</v>
      </c>
      <c r="H141" s="8">
        <v>0</v>
      </c>
      <c r="I141" s="8">
        <v>0.27</v>
      </c>
      <c r="J141" s="8">
        <v>0</v>
      </c>
      <c r="K141" s="8">
        <v>0</v>
      </c>
      <c r="L141" s="8">
        <v>12.73</v>
      </c>
      <c r="M141" s="8">
        <v>13.78</v>
      </c>
      <c r="N141" s="8">
        <v>3.73</v>
      </c>
      <c r="O141" s="8">
        <v>0.75</v>
      </c>
    </row>
    <row r="142" spans="1:15" ht="16.5" thickBot="1" x14ac:dyDescent="0.3">
      <c r="A142" s="9">
        <v>294</v>
      </c>
      <c r="B142" s="10" t="s">
        <v>133</v>
      </c>
      <c r="C142" s="1">
        <v>200</v>
      </c>
      <c r="D142" s="10">
        <v>0.08</v>
      </c>
      <c r="E142" s="11">
        <v>0.01</v>
      </c>
      <c r="F142" s="11">
        <v>15.31</v>
      </c>
      <c r="G142" s="11">
        <v>61.62</v>
      </c>
      <c r="H142" s="11"/>
      <c r="I142" s="11"/>
      <c r="J142" s="11"/>
      <c r="K142" s="11"/>
      <c r="L142" s="11"/>
      <c r="M142" s="11"/>
      <c r="N142" s="11"/>
      <c r="O142" s="11"/>
    </row>
    <row r="143" spans="1:15" ht="16.5" thickBot="1" x14ac:dyDescent="0.3">
      <c r="A143" s="111" t="s">
        <v>32</v>
      </c>
      <c r="B143" s="113"/>
      <c r="C143" s="4">
        <f>C136+C137+C138+C139+C140+C141+C142</f>
        <v>788</v>
      </c>
      <c r="D143" s="5">
        <f>D138+D139+D140+D141+D142</f>
        <v>20.289999999999996</v>
      </c>
      <c r="E143" s="5">
        <f t="shared" ref="E143:O143" si="21">E138+E139+E140+E141+E142</f>
        <v>20.41</v>
      </c>
      <c r="F143" s="5">
        <f t="shared" si="21"/>
        <v>82.81</v>
      </c>
      <c r="G143" s="5">
        <f t="shared" si="21"/>
        <v>776.49999999999989</v>
      </c>
      <c r="H143" s="5">
        <f t="shared" si="21"/>
        <v>0.64</v>
      </c>
      <c r="I143" s="5">
        <f t="shared" si="21"/>
        <v>43.730000000000004</v>
      </c>
      <c r="J143" s="5">
        <f t="shared" si="21"/>
        <v>13.18</v>
      </c>
      <c r="K143" s="5">
        <f t="shared" si="21"/>
        <v>6.7719999999999994</v>
      </c>
      <c r="L143" s="5">
        <f t="shared" si="21"/>
        <v>111.88000000000001</v>
      </c>
      <c r="M143" s="5">
        <f t="shared" si="21"/>
        <v>427.38799999999998</v>
      </c>
      <c r="N143" s="5">
        <f t="shared" si="21"/>
        <v>111.17</v>
      </c>
      <c r="O143" s="5">
        <f t="shared" si="21"/>
        <v>7.508</v>
      </c>
    </row>
    <row r="144" spans="1:15" ht="16.5" thickBot="1" x14ac:dyDescent="0.3">
      <c r="A144" s="87"/>
      <c r="B144" s="107" t="s">
        <v>86</v>
      </c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8"/>
    </row>
    <row r="145" spans="1:15" ht="16.5" thickBot="1" x14ac:dyDescent="0.3">
      <c r="A145" s="54">
        <v>300</v>
      </c>
      <c r="B145" s="10" t="s">
        <v>148</v>
      </c>
      <c r="C145" s="1">
        <v>200</v>
      </c>
      <c r="D145" s="10">
        <v>0.12</v>
      </c>
      <c r="E145" s="11">
        <v>0</v>
      </c>
      <c r="F145" s="11">
        <v>12.04</v>
      </c>
      <c r="G145" s="11">
        <v>48.64</v>
      </c>
      <c r="H145" s="11">
        <v>0.11</v>
      </c>
      <c r="I145" s="11"/>
      <c r="J145" s="11"/>
      <c r="K145" s="11">
        <v>0.98</v>
      </c>
      <c r="L145" s="11">
        <v>17.25</v>
      </c>
      <c r="M145" s="11">
        <v>65.25</v>
      </c>
      <c r="N145" s="11">
        <v>24.75</v>
      </c>
      <c r="O145" s="11">
        <v>1.5</v>
      </c>
    </row>
    <row r="146" spans="1:15" ht="16.5" thickBot="1" x14ac:dyDescent="0.3">
      <c r="A146" s="36">
        <v>336</v>
      </c>
      <c r="B146" s="37" t="s">
        <v>149</v>
      </c>
      <c r="C146" s="38">
        <v>100</v>
      </c>
      <c r="D146" s="39">
        <v>9.02</v>
      </c>
      <c r="E146" s="40">
        <v>16.88</v>
      </c>
      <c r="F146" s="11">
        <v>30.3</v>
      </c>
      <c r="G146" s="40">
        <v>308.39999999999998</v>
      </c>
      <c r="H146" s="30"/>
      <c r="I146" s="32"/>
      <c r="J146" s="32"/>
      <c r="K146" s="5"/>
      <c r="L146" s="30"/>
      <c r="M146" s="32"/>
      <c r="N146" s="30"/>
      <c r="O146" s="33"/>
    </row>
    <row r="147" spans="1:15" ht="16.5" thickBot="1" x14ac:dyDescent="0.3">
      <c r="A147" s="29"/>
      <c r="B147" s="37"/>
      <c r="C147" s="38"/>
      <c r="D147" s="39"/>
      <c r="E147" s="40"/>
      <c r="F147" s="11"/>
      <c r="G147" s="46"/>
      <c r="H147" s="30"/>
      <c r="I147" s="32"/>
      <c r="J147" s="32"/>
      <c r="K147" s="5"/>
      <c r="L147" s="30"/>
      <c r="M147" s="32"/>
      <c r="N147" s="30"/>
      <c r="O147" s="33"/>
    </row>
    <row r="148" spans="1:15" ht="16.5" customHeight="1" thickBot="1" x14ac:dyDescent="0.3">
      <c r="A148" s="117" t="s">
        <v>102</v>
      </c>
      <c r="B148" s="118"/>
      <c r="C148" s="85">
        <f>C145+C146+C147</f>
        <v>300</v>
      </c>
      <c r="D148" s="33">
        <f>D145+D146+D147</f>
        <v>9.1399999999999988</v>
      </c>
      <c r="E148" s="33">
        <f t="shared" ref="E148:O148" si="22">E145+E146+E147</f>
        <v>16.88</v>
      </c>
      <c r="F148" s="33">
        <f t="shared" si="22"/>
        <v>42.34</v>
      </c>
      <c r="G148" s="33">
        <f t="shared" si="22"/>
        <v>357.03999999999996</v>
      </c>
      <c r="H148" s="33">
        <f t="shared" si="22"/>
        <v>0.11</v>
      </c>
      <c r="I148" s="33">
        <f t="shared" si="22"/>
        <v>0</v>
      </c>
      <c r="J148" s="33">
        <f t="shared" si="22"/>
        <v>0</v>
      </c>
      <c r="K148" s="33">
        <f t="shared" si="22"/>
        <v>0.98</v>
      </c>
      <c r="L148" s="33">
        <f t="shared" si="22"/>
        <v>17.25</v>
      </c>
      <c r="M148" s="33">
        <f t="shared" si="22"/>
        <v>65.25</v>
      </c>
      <c r="N148" s="33">
        <f t="shared" si="22"/>
        <v>24.75</v>
      </c>
      <c r="O148" s="33">
        <f t="shared" si="22"/>
        <v>1.5</v>
      </c>
    </row>
    <row r="149" spans="1:15" ht="16.5" thickBot="1" x14ac:dyDescent="0.3">
      <c r="A149" s="29"/>
      <c r="B149" s="106" t="s">
        <v>87</v>
      </c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8"/>
    </row>
    <row r="150" spans="1:15" ht="16.5" thickBot="1" x14ac:dyDescent="0.3">
      <c r="A150" s="36">
        <v>213</v>
      </c>
      <c r="B150" s="37" t="s">
        <v>150</v>
      </c>
      <c r="C150" s="38">
        <v>100</v>
      </c>
      <c r="D150" s="39">
        <v>13.48</v>
      </c>
      <c r="E150" s="40">
        <v>9.5399999999999991</v>
      </c>
      <c r="F150" s="11">
        <v>34.99</v>
      </c>
      <c r="G150" s="40">
        <v>169</v>
      </c>
      <c r="H150" s="41">
        <v>0.1</v>
      </c>
      <c r="I150" s="40">
        <v>1.94</v>
      </c>
      <c r="J150" s="40">
        <v>107.34</v>
      </c>
      <c r="K150" s="11">
        <v>0.43</v>
      </c>
      <c r="L150" s="41">
        <v>16.68</v>
      </c>
      <c r="M150" s="40">
        <v>171.85</v>
      </c>
      <c r="N150" s="41">
        <v>22.93</v>
      </c>
      <c r="O150" s="39">
        <v>1.67</v>
      </c>
    </row>
    <row r="151" spans="1:15" ht="16.5" thickBot="1" x14ac:dyDescent="0.3">
      <c r="A151" s="36">
        <v>222</v>
      </c>
      <c r="B151" s="37" t="s">
        <v>107</v>
      </c>
      <c r="C151" s="38">
        <v>150</v>
      </c>
      <c r="D151" s="39">
        <v>7.37</v>
      </c>
      <c r="E151" s="40">
        <v>8.89</v>
      </c>
      <c r="F151" s="11">
        <v>68.5</v>
      </c>
      <c r="G151" s="40">
        <v>241.15</v>
      </c>
      <c r="H151" s="41">
        <v>0.14000000000000001</v>
      </c>
      <c r="I151" s="40">
        <v>0</v>
      </c>
      <c r="J151" s="40">
        <v>0.03</v>
      </c>
      <c r="K151" s="11">
        <v>0.18</v>
      </c>
      <c r="L151" s="41">
        <v>10.54</v>
      </c>
      <c r="M151" s="40">
        <v>82.96</v>
      </c>
      <c r="N151" s="41">
        <v>29.14</v>
      </c>
      <c r="O151" s="39">
        <v>0.96</v>
      </c>
    </row>
    <row r="152" spans="1:15" ht="16.5" thickBot="1" x14ac:dyDescent="0.3">
      <c r="A152" s="36">
        <v>300</v>
      </c>
      <c r="B152" s="47" t="s">
        <v>52</v>
      </c>
      <c r="C152" s="54">
        <v>200</v>
      </c>
      <c r="D152" s="3">
        <v>0.12</v>
      </c>
      <c r="E152" s="3">
        <v>0</v>
      </c>
      <c r="F152" s="3">
        <v>12.04</v>
      </c>
      <c r="G152" s="3">
        <v>48.64</v>
      </c>
      <c r="H152" s="41">
        <v>0</v>
      </c>
      <c r="I152" s="40">
        <v>0.03</v>
      </c>
      <c r="J152" s="40">
        <v>0</v>
      </c>
      <c r="K152" s="11">
        <v>0</v>
      </c>
      <c r="L152" s="41">
        <v>10</v>
      </c>
      <c r="M152" s="40">
        <v>2.5</v>
      </c>
      <c r="N152" s="41">
        <v>1.3</v>
      </c>
      <c r="O152" s="39">
        <v>0.28000000000000003</v>
      </c>
    </row>
    <row r="153" spans="1:15" ht="16.5" thickBot="1" x14ac:dyDescent="0.3">
      <c r="A153" s="54"/>
      <c r="B153" s="68" t="s">
        <v>151</v>
      </c>
      <c r="C153" s="69">
        <v>60</v>
      </c>
      <c r="D153" s="39">
        <v>0.99</v>
      </c>
      <c r="E153" s="40">
        <v>3.15</v>
      </c>
      <c r="F153" s="39">
        <v>2.62</v>
      </c>
      <c r="G153" s="40">
        <v>159.51</v>
      </c>
      <c r="H153" s="41"/>
      <c r="I153" s="40"/>
      <c r="J153" s="40"/>
      <c r="K153" s="11"/>
      <c r="L153" s="41"/>
      <c r="M153" s="40"/>
      <c r="N153" s="41"/>
      <c r="O153" s="39"/>
    </row>
    <row r="154" spans="1:15" ht="16.5" thickBot="1" x14ac:dyDescent="0.3">
      <c r="A154" s="31"/>
      <c r="B154" s="7" t="s">
        <v>29</v>
      </c>
      <c r="C154" s="1">
        <v>50</v>
      </c>
      <c r="D154" s="8">
        <v>4.7</v>
      </c>
      <c r="E154" s="8">
        <v>1.2</v>
      </c>
      <c r="F154" s="8">
        <v>11.51</v>
      </c>
      <c r="G154" s="8">
        <v>229.01</v>
      </c>
      <c r="H154" s="41">
        <v>0.3</v>
      </c>
      <c r="I154" s="40">
        <v>34.770000000000003</v>
      </c>
      <c r="J154" s="40">
        <v>354.75</v>
      </c>
      <c r="K154" s="11">
        <v>1.02</v>
      </c>
      <c r="L154" s="41">
        <v>140.76</v>
      </c>
      <c r="M154" s="40">
        <v>372.34</v>
      </c>
      <c r="N154" s="41">
        <v>60.26</v>
      </c>
      <c r="O154" s="39">
        <v>4.59</v>
      </c>
    </row>
    <row r="155" spans="1:15" ht="16.5" thickBot="1" x14ac:dyDescent="0.3">
      <c r="A155" s="87"/>
      <c r="B155" s="61" t="s">
        <v>130</v>
      </c>
      <c r="C155" s="16">
        <f>C150+C151+C152+C153+C154</f>
        <v>560</v>
      </c>
      <c r="D155" s="62">
        <f>D150+D151+D152+D153+D154</f>
        <v>26.66</v>
      </c>
      <c r="E155" s="62">
        <f t="shared" ref="E155:O155" si="23">E150+E151+E152+E153+E154</f>
        <v>22.779999999999998</v>
      </c>
      <c r="F155" s="62">
        <f t="shared" si="23"/>
        <v>129.66</v>
      </c>
      <c r="G155" s="62">
        <f t="shared" si="23"/>
        <v>847.31</v>
      </c>
      <c r="H155" s="62">
        <f t="shared" si="23"/>
        <v>0.54</v>
      </c>
      <c r="I155" s="62">
        <f t="shared" si="23"/>
        <v>36.74</v>
      </c>
      <c r="J155" s="62">
        <f t="shared" si="23"/>
        <v>462.12</v>
      </c>
      <c r="K155" s="62">
        <f t="shared" si="23"/>
        <v>1.63</v>
      </c>
      <c r="L155" s="62">
        <f t="shared" si="23"/>
        <v>177.98</v>
      </c>
      <c r="M155" s="62">
        <f t="shared" si="23"/>
        <v>629.65</v>
      </c>
      <c r="N155" s="62">
        <f t="shared" si="23"/>
        <v>113.63</v>
      </c>
      <c r="O155" s="62">
        <f t="shared" si="23"/>
        <v>7.5</v>
      </c>
    </row>
    <row r="156" spans="1:15" ht="16.5" customHeight="1" thickBot="1" x14ac:dyDescent="0.3">
      <c r="A156" s="117" t="s">
        <v>39</v>
      </c>
      <c r="B156" s="118"/>
      <c r="C156" s="16">
        <f>C155+C148+C143+C134+C131</f>
        <v>2358</v>
      </c>
      <c r="D156" s="63">
        <f>D155+D148+D143+D134+D131</f>
        <v>74.989999999999981</v>
      </c>
      <c r="E156" s="63">
        <f t="shared" ref="E156:O156" si="24">E155+E148+E143+E134+E131</f>
        <v>78.86</v>
      </c>
      <c r="F156" s="63">
        <f t="shared" si="24"/>
        <v>339.71000000000004</v>
      </c>
      <c r="G156" s="63">
        <f t="shared" si="24"/>
        <v>2700.1499999999996</v>
      </c>
      <c r="H156" s="63">
        <f t="shared" si="24"/>
        <v>1.59</v>
      </c>
      <c r="I156" s="63">
        <f t="shared" si="24"/>
        <v>81.64</v>
      </c>
      <c r="J156" s="63">
        <f t="shared" si="24"/>
        <v>509.89</v>
      </c>
      <c r="K156" s="63">
        <f t="shared" si="24"/>
        <v>10.782</v>
      </c>
      <c r="L156" s="63">
        <f t="shared" si="24"/>
        <v>543.43000000000006</v>
      </c>
      <c r="M156" s="63">
        <f t="shared" si="24"/>
        <v>1452.4079999999999</v>
      </c>
      <c r="N156" s="63">
        <f t="shared" si="24"/>
        <v>321.14999999999998</v>
      </c>
      <c r="O156" s="63">
        <f t="shared" si="24"/>
        <v>19.518000000000001</v>
      </c>
    </row>
    <row r="157" spans="1:15" ht="16.5" customHeight="1" thickBot="1" x14ac:dyDescent="0.3">
      <c r="A157" s="104" t="s">
        <v>8</v>
      </c>
      <c r="B157" s="104" t="s">
        <v>9</v>
      </c>
      <c r="C157" s="104" t="s">
        <v>10</v>
      </c>
      <c r="D157" s="106" t="s">
        <v>11</v>
      </c>
      <c r="E157" s="107"/>
      <c r="F157" s="108"/>
      <c r="G157" s="104" t="s">
        <v>12</v>
      </c>
      <c r="H157" s="106" t="s">
        <v>13</v>
      </c>
      <c r="I157" s="107"/>
      <c r="J157" s="107"/>
      <c r="K157" s="108"/>
      <c r="L157" s="106" t="s">
        <v>14</v>
      </c>
      <c r="M157" s="107"/>
      <c r="N157" s="107"/>
      <c r="O157" s="108"/>
    </row>
    <row r="158" spans="1:15" ht="16.5" thickBot="1" x14ac:dyDescent="0.3">
      <c r="A158" s="105"/>
      <c r="B158" s="105"/>
      <c r="C158" s="105"/>
      <c r="D158" s="16" t="s">
        <v>15</v>
      </c>
      <c r="E158" s="16" t="s">
        <v>16</v>
      </c>
      <c r="F158" s="16" t="s">
        <v>17</v>
      </c>
      <c r="G158" s="105"/>
      <c r="H158" s="16" t="s">
        <v>18</v>
      </c>
      <c r="I158" s="16" t="s">
        <v>19</v>
      </c>
      <c r="J158" s="16" t="s">
        <v>20</v>
      </c>
      <c r="K158" s="16" t="s">
        <v>21</v>
      </c>
      <c r="L158" s="16" t="s">
        <v>22</v>
      </c>
      <c r="M158" s="16" t="s">
        <v>23</v>
      </c>
      <c r="N158" s="16" t="s">
        <v>24</v>
      </c>
      <c r="O158" s="16" t="s">
        <v>25</v>
      </c>
    </row>
    <row r="159" spans="1:15" ht="16.5" thickBot="1" x14ac:dyDescent="0.3">
      <c r="A159" s="109" t="s">
        <v>41</v>
      </c>
      <c r="B159" s="110"/>
      <c r="C159" s="17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</row>
    <row r="160" spans="1:15" ht="16.5" thickBot="1" x14ac:dyDescent="0.3">
      <c r="A160" s="111" t="s">
        <v>27</v>
      </c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3"/>
    </row>
    <row r="161" spans="1:15" ht="16.5" thickBot="1" x14ac:dyDescent="0.3">
      <c r="A161" s="6"/>
      <c r="B161" s="7" t="s">
        <v>29</v>
      </c>
      <c r="C161" s="1">
        <v>50</v>
      </c>
      <c r="D161" s="8">
        <v>4.7</v>
      </c>
      <c r="E161" s="8">
        <v>1.2</v>
      </c>
      <c r="F161" s="8">
        <v>11.51</v>
      </c>
      <c r="G161" s="8">
        <v>229.01</v>
      </c>
      <c r="H161" s="8">
        <v>0.16</v>
      </c>
      <c r="I161" s="8">
        <v>0</v>
      </c>
      <c r="J161" s="8">
        <v>0.02</v>
      </c>
      <c r="K161" s="8">
        <v>0.32</v>
      </c>
      <c r="L161" s="8">
        <v>10</v>
      </c>
      <c r="M161" s="8">
        <v>109.58</v>
      </c>
      <c r="N161" s="8">
        <v>65.569999999999993</v>
      </c>
      <c r="O161" s="8">
        <v>2.2000000000000002</v>
      </c>
    </row>
    <row r="162" spans="1:15" ht="16.5" thickBot="1" x14ac:dyDescent="0.3">
      <c r="A162" s="6">
        <v>365</v>
      </c>
      <c r="B162" s="7" t="s">
        <v>58</v>
      </c>
      <c r="C162" s="12">
        <v>10</v>
      </c>
      <c r="D162" s="11">
        <v>0.1</v>
      </c>
      <c r="E162" s="11">
        <v>7.2</v>
      </c>
      <c r="F162" s="11">
        <v>0.1</v>
      </c>
      <c r="G162" s="11">
        <v>66</v>
      </c>
      <c r="H162" s="8">
        <v>0.08</v>
      </c>
      <c r="I162" s="8">
        <v>2.73</v>
      </c>
      <c r="J162" s="8">
        <v>0.05</v>
      </c>
      <c r="K162" s="8">
        <v>0</v>
      </c>
      <c r="L162" s="8">
        <v>252</v>
      </c>
      <c r="M162" s="8">
        <v>189</v>
      </c>
      <c r="N162" s="8">
        <v>29.4</v>
      </c>
      <c r="O162" s="8">
        <v>0.21</v>
      </c>
    </row>
    <row r="163" spans="1:15" ht="16.5" thickBot="1" x14ac:dyDescent="0.3">
      <c r="A163" s="13">
        <v>124</v>
      </c>
      <c r="B163" s="10" t="s">
        <v>152</v>
      </c>
      <c r="C163" s="1">
        <v>240</v>
      </c>
      <c r="D163" s="10">
        <v>6.07</v>
      </c>
      <c r="E163" s="11">
        <v>4.9800000000000004</v>
      </c>
      <c r="F163" s="11">
        <v>24.98</v>
      </c>
      <c r="G163" s="11">
        <v>113.21</v>
      </c>
      <c r="H163" s="11">
        <v>0.12</v>
      </c>
      <c r="I163" s="11"/>
      <c r="J163" s="11"/>
      <c r="K163" s="11">
        <v>1.0900000000000001</v>
      </c>
      <c r="L163" s="11">
        <v>19.170000000000002</v>
      </c>
      <c r="M163" s="11">
        <v>72.5</v>
      </c>
      <c r="N163" s="11">
        <v>27.5</v>
      </c>
      <c r="O163" s="11">
        <v>1.67</v>
      </c>
    </row>
    <row r="164" spans="1:15" ht="16.5" thickBot="1" x14ac:dyDescent="0.3">
      <c r="A164" s="6">
        <v>295</v>
      </c>
      <c r="B164" s="7" t="s">
        <v>132</v>
      </c>
      <c r="C164" s="12">
        <v>200</v>
      </c>
      <c r="D164" s="8">
        <v>4.7300000000000004</v>
      </c>
      <c r="E164" s="8">
        <v>2.09</v>
      </c>
      <c r="F164" s="8">
        <v>11.88</v>
      </c>
      <c r="G164" s="8">
        <v>148.44</v>
      </c>
      <c r="H164" s="8">
        <v>0</v>
      </c>
      <c r="I164" s="8">
        <v>0</v>
      </c>
      <c r="J164" s="8">
        <v>0.05</v>
      </c>
      <c r="K164" s="8">
        <v>0.1</v>
      </c>
      <c r="L164" s="8">
        <v>2.4</v>
      </c>
      <c r="M164" s="8">
        <v>3</v>
      </c>
      <c r="N164" s="8">
        <v>0.05</v>
      </c>
      <c r="O164" s="8">
        <v>0.02</v>
      </c>
    </row>
    <row r="165" spans="1:15" ht="15.75" thickBot="1" x14ac:dyDescent="0.3">
      <c r="A165" s="2"/>
      <c r="B165" s="3"/>
      <c r="C165" s="1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6.5" thickBot="1" x14ac:dyDescent="0.3">
      <c r="A166" s="111" t="s">
        <v>30</v>
      </c>
      <c r="B166" s="113"/>
      <c r="C166" s="4">
        <f>C161+C162+C163+C164+C165</f>
        <v>500</v>
      </c>
      <c r="D166" s="15">
        <f>D161+D162+D163+D164+D165</f>
        <v>15.600000000000001</v>
      </c>
      <c r="E166" s="15">
        <f t="shared" ref="E166:O166" si="25">E161+E162+E163+E164+E165</f>
        <v>15.47</v>
      </c>
      <c r="F166" s="15">
        <f t="shared" si="25"/>
        <v>48.470000000000006</v>
      </c>
      <c r="G166" s="15">
        <f t="shared" si="25"/>
        <v>556.66</v>
      </c>
      <c r="H166" s="15">
        <f t="shared" si="25"/>
        <v>0.36</v>
      </c>
      <c r="I166" s="15">
        <f t="shared" si="25"/>
        <v>2.73</v>
      </c>
      <c r="J166" s="15">
        <f t="shared" si="25"/>
        <v>0.12000000000000001</v>
      </c>
      <c r="K166" s="15">
        <f t="shared" si="25"/>
        <v>1.5100000000000002</v>
      </c>
      <c r="L166" s="15">
        <f t="shared" si="25"/>
        <v>283.57</v>
      </c>
      <c r="M166" s="15">
        <f t="shared" si="25"/>
        <v>374.08</v>
      </c>
      <c r="N166" s="15">
        <f t="shared" si="25"/>
        <v>122.52</v>
      </c>
      <c r="O166" s="15">
        <f t="shared" si="25"/>
        <v>4.0999999999999996</v>
      </c>
    </row>
    <row r="167" spans="1:15" ht="16.5" thickBot="1" x14ac:dyDescent="0.3">
      <c r="A167" s="88"/>
      <c r="B167" s="90"/>
      <c r="C167" s="111" t="s">
        <v>93</v>
      </c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3"/>
    </row>
    <row r="168" spans="1:15" ht="16.5" thickBot="1" x14ac:dyDescent="0.3">
      <c r="A168" s="54">
        <v>281</v>
      </c>
      <c r="B168" s="10" t="s">
        <v>147</v>
      </c>
      <c r="C168" s="1">
        <v>200</v>
      </c>
      <c r="D168" s="10">
        <v>0.63</v>
      </c>
      <c r="E168" s="11">
        <v>0</v>
      </c>
      <c r="F168" s="11">
        <v>40.15</v>
      </c>
      <c r="G168" s="11">
        <v>157.22</v>
      </c>
      <c r="H168" s="11">
        <v>0.11</v>
      </c>
      <c r="I168" s="11"/>
      <c r="J168" s="11"/>
      <c r="K168" s="11">
        <v>0.98</v>
      </c>
      <c r="L168" s="11">
        <v>17.25</v>
      </c>
      <c r="M168" s="11">
        <v>65.25</v>
      </c>
      <c r="N168" s="11">
        <v>24.75</v>
      </c>
      <c r="O168" s="11">
        <v>1.5</v>
      </c>
    </row>
    <row r="169" spans="1:15" ht="16.5" thickBot="1" x14ac:dyDescent="0.3">
      <c r="A169" s="115" t="s">
        <v>94</v>
      </c>
      <c r="B169" s="116"/>
      <c r="C169" s="26">
        <v>200</v>
      </c>
      <c r="D169" s="28">
        <f>D168</f>
        <v>0.63</v>
      </c>
      <c r="E169" s="28">
        <f t="shared" ref="E169:O169" si="26">E168</f>
        <v>0</v>
      </c>
      <c r="F169" s="28">
        <f t="shared" si="26"/>
        <v>40.15</v>
      </c>
      <c r="G169" s="28">
        <f t="shared" si="26"/>
        <v>157.22</v>
      </c>
      <c r="H169" s="28">
        <f t="shared" si="26"/>
        <v>0.11</v>
      </c>
      <c r="I169" s="28">
        <f t="shared" si="26"/>
        <v>0</v>
      </c>
      <c r="J169" s="28">
        <f t="shared" si="26"/>
        <v>0</v>
      </c>
      <c r="K169" s="28">
        <f t="shared" si="26"/>
        <v>0.98</v>
      </c>
      <c r="L169" s="28">
        <f t="shared" si="26"/>
        <v>17.25</v>
      </c>
      <c r="M169" s="28">
        <f t="shared" si="26"/>
        <v>65.25</v>
      </c>
      <c r="N169" s="28">
        <f t="shared" si="26"/>
        <v>24.75</v>
      </c>
      <c r="O169" s="28">
        <f t="shared" si="26"/>
        <v>1.5</v>
      </c>
    </row>
    <row r="170" spans="1:15" ht="16.5" thickBot="1" x14ac:dyDescent="0.3">
      <c r="A170" s="111" t="s">
        <v>31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3"/>
    </row>
    <row r="171" spans="1:15" ht="16.5" thickBot="1" x14ac:dyDescent="0.3">
      <c r="A171" s="9"/>
      <c r="B171" s="10" t="s">
        <v>29</v>
      </c>
      <c r="C171" s="1">
        <v>50</v>
      </c>
      <c r="D171" s="8">
        <v>4.7</v>
      </c>
      <c r="E171" s="8">
        <v>1.2</v>
      </c>
      <c r="F171" s="8">
        <v>11.51</v>
      </c>
      <c r="G171" s="8">
        <v>129.01</v>
      </c>
      <c r="H171" s="11">
        <v>2.4E-2</v>
      </c>
      <c r="I171" s="11">
        <v>17.190000000000001</v>
      </c>
      <c r="J171" s="11">
        <v>0.24</v>
      </c>
      <c r="K171" s="11">
        <v>2.75</v>
      </c>
      <c r="L171" s="11">
        <v>21.58</v>
      </c>
      <c r="M171" s="11">
        <v>18.64</v>
      </c>
      <c r="N171" s="11">
        <v>11.11</v>
      </c>
      <c r="O171" s="11">
        <v>0.55000000000000004</v>
      </c>
    </row>
    <row r="172" spans="1:15" ht="16.5" thickBot="1" x14ac:dyDescent="0.3">
      <c r="A172" s="6">
        <v>71</v>
      </c>
      <c r="B172" s="7" t="s">
        <v>69</v>
      </c>
      <c r="C172" s="12">
        <v>250</v>
      </c>
      <c r="D172" s="7">
        <v>4.24</v>
      </c>
      <c r="E172" s="8">
        <v>7.65</v>
      </c>
      <c r="F172" s="8">
        <v>12.64</v>
      </c>
      <c r="G172" s="8">
        <v>204.36</v>
      </c>
      <c r="H172" s="8">
        <v>0.08</v>
      </c>
      <c r="I172" s="8">
        <v>31.14</v>
      </c>
      <c r="J172" s="8">
        <v>0.21</v>
      </c>
      <c r="K172" s="8">
        <v>2.4</v>
      </c>
      <c r="L172" s="8">
        <v>45.65</v>
      </c>
      <c r="M172" s="8">
        <v>73.11</v>
      </c>
      <c r="N172" s="8">
        <v>21.66</v>
      </c>
      <c r="O172" s="8">
        <v>1.49</v>
      </c>
    </row>
    <row r="173" spans="1:15" ht="16.5" thickBot="1" x14ac:dyDescent="0.3">
      <c r="A173" s="9">
        <v>161</v>
      </c>
      <c r="B173" s="10" t="s">
        <v>153</v>
      </c>
      <c r="C173" s="1">
        <v>120</v>
      </c>
      <c r="D173" s="11">
        <v>5.09</v>
      </c>
      <c r="E173" s="11">
        <v>5.89</v>
      </c>
      <c r="F173" s="11">
        <v>8.23</v>
      </c>
      <c r="G173" s="11">
        <v>198.24</v>
      </c>
      <c r="H173" s="11">
        <v>0.08</v>
      </c>
      <c r="I173" s="11">
        <v>1.62</v>
      </c>
      <c r="J173" s="11">
        <v>89.45</v>
      </c>
      <c r="K173" s="11">
        <v>0.36</v>
      </c>
      <c r="L173" s="11">
        <v>13.9</v>
      </c>
      <c r="M173" s="11">
        <v>143.21</v>
      </c>
      <c r="N173" s="11">
        <v>19.11</v>
      </c>
      <c r="O173" s="11">
        <v>1.39</v>
      </c>
    </row>
    <row r="174" spans="1:15" ht="16.5" thickBot="1" x14ac:dyDescent="0.3">
      <c r="A174" s="9">
        <v>225</v>
      </c>
      <c r="B174" s="10" t="s">
        <v>154</v>
      </c>
      <c r="C174" s="1">
        <v>180</v>
      </c>
      <c r="D174" s="11">
        <v>2.89</v>
      </c>
      <c r="E174" s="11">
        <v>6.53</v>
      </c>
      <c r="F174" s="11">
        <v>25.32</v>
      </c>
      <c r="G174" s="11">
        <v>189.64</v>
      </c>
      <c r="H174" s="11"/>
      <c r="I174" s="11"/>
      <c r="J174" s="11"/>
      <c r="K174" s="11"/>
      <c r="L174" s="11"/>
      <c r="M174" s="11"/>
      <c r="N174" s="11"/>
      <c r="O174" s="11"/>
    </row>
    <row r="175" spans="1:15" ht="16.5" thickBot="1" x14ac:dyDescent="0.3">
      <c r="A175" s="6">
        <v>231</v>
      </c>
      <c r="B175" s="7" t="s">
        <v>70</v>
      </c>
      <c r="C175" s="12">
        <v>100</v>
      </c>
      <c r="D175" s="7">
        <v>0.98</v>
      </c>
      <c r="E175" s="8">
        <v>2.23</v>
      </c>
      <c r="F175" s="8">
        <v>2.68</v>
      </c>
      <c r="G175" s="8">
        <v>12.31</v>
      </c>
      <c r="H175" s="8">
        <v>0.12</v>
      </c>
      <c r="I175" s="8">
        <v>0</v>
      </c>
      <c r="J175" s="8">
        <v>0.02</v>
      </c>
      <c r="K175" s="8">
        <v>0.13</v>
      </c>
      <c r="L175" s="8">
        <v>8.57</v>
      </c>
      <c r="M175" s="8">
        <v>69.13</v>
      </c>
      <c r="N175" s="8">
        <v>24.28</v>
      </c>
      <c r="O175" s="8">
        <v>0.8</v>
      </c>
    </row>
    <row r="176" spans="1:15" ht="16.5" thickBot="1" x14ac:dyDescent="0.3">
      <c r="A176" s="6">
        <v>278</v>
      </c>
      <c r="B176" s="7" t="s">
        <v>57</v>
      </c>
      <c r="C176" s="12">
        <v>200</v>
      </c>
      <c r="D176" s="11">
        <v>0.1</v>
      </c>
      <c r="E176" s="11">
        <v>0.04</v>
      </c>
      <c r="F176" s="11">
        <v>19.52</v>
      </c>
      <c r="G176" s="11">
        <v>85.87</v>
      </c>
      <c r="H176" s="8">
        <v>0</v>
      </c>
      <c r="I176" s="8">
        <v>0.16</v>
      </c>
      <c r="J176" s="8">
        <v>0</v>
      </c>
      <c r="K176" s="8">
        <v>0</v>
      </c>
      <c r="L176" s="8">
        <v>7.64</v>
      </c>
      <c r="M176" s="8">
        <v>8.27</v>
      </c>
      <c r="N176" s="8">
        <v>2.2400000000000002</v>
      </c>
      <c r="O176" s="8">
        <v>0.45</v>
      </c>
    </row>
    <row r="177" spans="1:15" ht="16.5" thickBot="1" x14ac:dyDescent="0.3">
      <c r="A177" s="115" t="s">
        <v>32</v>
      </c>
      <c r="B177" s="116"/>
      <c r="C177" s="4">
        <f>C171+C172+C173+C175+C176</f>
        <v>720</v>
      </c>
      <c r="D177" s="5">
        <f>D171+D172+D173+D174+D175+D176</f>
        <v>18.000000000000004</v>
      </c>
      <c r="E177" s="5">
        <f t="shared" ref="E177:G177" si="27">E171+E172+E173+E174+E175+E176</f>
        <v>23.54</v>
      </c>
      <c r="F177" s="5">
        <f t="shared" si="27"/>
        <v>79.899999999999991</v>
      </c>
      <c r="G177" s="5">
        <f t="shared" si="27"/>
        <v>819.43</v>
      </c>
      <c r="H177" s="5">
        <f t="shared" ref="H177:O177" si="28">H171+H172+H173+H175+H176</f>
        <v>0.30399999999999999</v>
      </c>
      <c r="I177" s="5">
        <f t="shared" si="28"/>
        <v>50.109999999999992</v>
      </c>
      <c r="J177" s="5">
        <f t="shared" si="28"/>
        <v>89.92</v>
      </c>
      <c r="K177" s="5">
        <f t="shared" si="28"/>
        <v>5.6400000000000006</v>
      </c>
      <c r="L177" s="5">
        <f t="shared" si="28"/>
        <v>97.339999999999989</v>
      </c>
      <c r="M177" s="5">
        <f t="shared" si="28"/>
        <v>312.36</v>
      </c>
      <c r="N177" s="5">
        <f t="shared" si="28"/>
        <v>78.399999999999991</v>
      </c>
      <c r="O177" s="5">
        <f t="shared" si="28"/>
        <v>4.68</v>
      </c>
    </row>
    <row r="178" spans="1:15" ht="16.5" thickBot="1" x14ac:dyDescent="0.3">
      <c r="A178" s="29"/>
      <c r="B178" s="29"/>
      <c r="C178" s="106" t="s">
        <v>108</v>
      </c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8"/>
    </row>
    <row r="179" spans="1:15" ht="16.5" thickBot="1" x14ac:dyDescent="0.3">
      <c r="A179" s="54">
        <v>293</v>
      </c>
      <c r="B179" s="3" t="s">
        <v>63</v>
      </c>
      <c r="C179" s="14">
        <v>200</v>
      </c>
      <c r="D179" s="3">
        <v>0.8</v>
      </c>
      <c r="E179" s="3">
        <v>0.4</v>
      </c>
      <c r="F179" s="3">
        <v>15</v>
      </c>
      <c r="G179" s="3">
        <v>126</v>
      </c>
      <c r="H179" s="3"/>
      <c r="I179" s="3"/>
      <c r="J179" s="3"/>
      <c r="K179" s="3"/>
      <c r="L179" s="3"/>
      <c r="M179" s="3"/>
      <c r="N179" s="3"/>
      <c r="O179" s="3"/>
    </row>
    <row r="180" spans="1:15" ht="16.5" thickBot="1" x14ac:dyDescent="0.3">
      <c r="A180" s="36">
        <v>330</v>
      </c>
      <c r="B180" s="37" t="s">
        <v>109</v>
      </c>
      <c r="C180" s="38">
        <v>100</v>
      </c>
      <c r="D180" s="39">
        <v>1.58</v>
      </c>
      <c r="E180" s="40">
        <v>3.65</v>
      </c>
      <c r="F180" s="11">
        <v>58.05</v>
      </c>
      <c r="G180" s="40">
        <v>304.18</v>
      </c>
      <c r="H180" s="30"/>
      <c r="I180" s="32"/>
      <c r="J180" s="32"/>
      <c r="K180" s="5"/>
      <c r="L180" s="30"/>
      <c r="M180" s="32"/>
      <c r="N180" s="30"/>
      <c r="O180" s="33"/>
    </row>
    <row r="181" spans="1:15" ht="16.5" thickBot="1" x14ac:dyDescent="0.3">
      <c r="A181" s="54"/>
      <c r="B181" s="51"/>
      <c r="C181" s="38"/>
      <c r="D181" s="39"/>
      <c r="E181" s="39"/>
      <c r="F181" s="11"/>
      <c r="G181" s="39"/>
      <c r="H181" s="30"/>
      <c r="I181" s="33"/>
      <c r="J181" s="33"/>
      <c r="K181" s="5"/>
      <c r="L181" s="30"/>
      <c r="M181" s="33"/>
      <c r="N181" s="30"/>
      <c r="O181" s="33"/>
    </row>
    <row r="182" spans="1:15" ht="16.5" customHeight="1" thickBot="1" x14ac:dyDescent="0.3">
      <c r="A182" s="117" t="s">
        <v>102</v>
      </c>
      <c r="B182" s="118"/>
      <c r="C182" s="85">
        <f>C179+C180+C181</f>
        <v>300</v>
      </c>
      <c r="D182" s="33">
        <f>D179+D180+D181</f>
        <v>2.38</v>
      </c>
      <c r="E182" s="33">
        <f t="shared" ref="E182:G182" si="29">E179+E180+E181</f>
        <v>4.05</v>
      </c>
      <c r="F182" s="33">
        <f t="shared" si="29"/>
        <v>73.05</v>
      </c>
      <c r="G182" s="33">
        <f t="shared" si="29"/>
        <v>430.18</v>
      </c>
      <c r="H182" s="33">
        <f t="shared" ref="H182:O182" si="30">H179+H180</f>
        <v>0</v>
      </c>
      <c r="I182" s="33">
        <f t="shared" si="30"/>
        <v>0</v>
      </c>
      <c r="J182" s="33">
        <f t="shared" si="30"/>
        <v>0</v>
      </c>
      <c r="K182" s="33">
        <f t="shared" si="30"/>
        <v>0</v>
      </c>
      <c r="L182" s="33">
        <f t="shared" si="30"/>
        <v>0</v>
      </c>
      <c r="M182" s="33">
        <f t="shared" si="30"/>
        <v>0</v>
      </c>
      <c r="N182" s="33">
        <f t="shared" si="30"/>
        <v>0</v>
      </c>
      <c r="O182" s="33">
        <f t="shared" si="30"/>
        <v>0</v>
      </c>
    </row>
    <row r="183" spans="1:15" ht="16.5" thickBot="1" x14ac:dyDescent="0.3">
      <c r="A183" s="29"/>
      <c r="B183" s="29"/>
      <c r="C183" s="106" t="s">
        <v>110</v>
      </c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8"/>
    </row>
    <row r="184" spans="1:15" ht="16.5" thickBot="1" x14ac:dyDescent="0.3">
      <c r="A184" s="36">
        <v>174</v>
      </c>
      <c r="B184" s="53" t="s">
        <v>155</v>
      </c>
      <c r="C184" s="54">
        <v>120</v>
      </c>
      <c r="D184" s="39">
        <v>2.21</v>
      </c>
      <c r="E184" s="40">
        <v>19.89</v>
      </c>
      <c r="F184" s="11">
        <v>15.69</v>
      </c>
      <c r="G184" s="40">
        <v>145.28</v>
      </c>
      <c r="H184" s="41">
        <v>0.1</v>
      </c>
      <c r="I184" s="40">
        <v>0.48</v>
      </c>
      <c r="J184" s="40">
        <v>0.06</v>
      </c>
      <c r="K184" s="11">
        <v>0.91</v>
      </c>
      <c r="L184" s="41">
        <v>39.29</v>
      </c>
      <c r="M184" s="40">
        <v>177.04</v>
      </c>
      <c r="N184" s="41">
        <v>27.6</v>
      </c>
      <c r="O184" s="39">
        <v>0.79</v>
      </c>
    </row>
    <row r="185" spans="1:15" ht="16.5" thickBot="1" x14ac:dyDescent="0.3">
      <c r="A185" s="36">
        <v>239</v>
      </c>
      <c r="B185" s="10" t="s">
        <v>72</v>
      </c>
      <c r="C185" s="1">
        <v>250</v>
      </c>
      <c r="D185" s="11">
        <v>29.98</v>
      </c>
      <c r="E185" s="11">
        <v>13.98</v>
      </c>
      <c r="F185" s="11">
        <v>42.59</v>
      </c>
      <c r="G185" s="11">
        <v>86.98</v>
      </c>
      <c r="H185" s="11">
        <v>0.13200000000000001</v>
      </c>
      <c r="I185" s="11"/>
      <c r="J185" s="11"/>
      <c r="K185" s="11">
        <v>1.1759999999999999</v>
      </c>
      <c r="L185" s="11">
        <v>20.7</v>
      </c>
      <c r="M185" s="11">
        <v>78.3</v>
      </c>
      <c r="N185" s="11">
        <v>29.7</v>
      </c>
      <c r="O185" s="11">
        <v>1.8</v>
      </c>
    </row>
    <row r="186" spans="1:15" ht="16.5" thickBot="1" x14ac:dyDescent="0.3">
      <c r="A186" s="36">
        <v>300</v>
      </c>
      <c r="B186" s="47" t="s">
        <v>52</v>
      </c>
      <c r="C186" s="54">
        <v>200</v>
      </c>
      <c r="D186" s="3">
        <v>0.12</v>
      </c>
      <c r="E186" s="3">
        <v>0</v>
      </c>
      <c r="F186" s="3">
        <v>12.04</v>
      </c>
      <c r="G186" s="3">
        <v>48.64</v>
      </c>
      <c r="H186" s="41">
        <v>0</v>
      </c>
      <c r="I186" s="40">
        <v>0.03</v>
      </c>
      <c r="J186" s="40">
        <v>0</v>
      </c>
      <c r="K186" s="11">
        <v>0</v>
      </c>
      <c r="L186" s="41">
        <v>10</v>
      </c>
      <c r="M186" s="40">
        <v>2.5</v>
      </c>
      <c r="N186" s="41">
        <v>1.3</v>
      </c>
      <c r="O186" s="39">
        <v>0.28000000000000003</v>
      </c>
    </row>
    <row r="187" spans="1:15" ht="16.5" thickBot="1" x14ac:dyDescent="0.3">
      <c r="A187" s="31"/>
      <c r="B187" s="7" t="s">
        <v>29</v>
      </c>
      <c r="C187" s="1">
        <v>50</v>
      </c>
      <c r="D187" s="8">
        <v>4.7</v>
      </c>
      <c r="E187" s="8">
        <v>1.2</v>
      </c>
      <c r="F187" s="8">
        <v>11.51</v>
      </c>
      <c r="G187" s="8">
        <v>229.01</v>
      </c>
      <c r="H187" s="8">
        <v>0</v>
      </c>
      <c r="I187" s="8">
        <v>0</v>
      </c>
      <c r="J187" s="8">
        <v>0.02</v>
      </c>
      <c r="K187" s="8">
        <v>0.32</v>
      </c>
      <c r="L187" s="8">
        <v>10</v>
      </c>
      <c r="M187" s="8">
        <v>109.58</v>
      </c>
      <c r="N187" s="8">
        <v>65.569999999999993</v>
      </c>
      <c r="O187" s="8">
        <v>2.2000000000000002</v>
      </c>
    </row>
    <row r="188" spans="1:15" ht="16.5" thickBot="1" x14ac:dyDescent="0.3">
      <c r="A188" s="29"/>
      <c r="B188" s="29" t="s">
        <v>88</v>
      </c>
      <c r="C188" s="31">
        <f>C184+C185+C186+C187</f>
        <v>620</v>
      </c>
      <c r="D188" s="32">
        <f>D184+D185+D186+D187</f>
        <v>37.01</v>
      </c>
      <c r="E188" s="32">
        <f t="shared" ref="E188:O188" si="31">E184+E185+E186+E187</f>
        <v>35.070000000000007</v>
      </c>
      <c r="F188" s="32">
        <f t="shared" si="31"/>
        <v>81.83</v>
      </c>
      <c r="G188" s="32">
        <f t="shared" si="31"/>
        <v>509.90999999999997</v>
      </c>
      <c r="H188" s="32">
        <f t="shared" si="31"/>
        <v>0.23200000000000001</v>
      </c>
      <c r="I188" s="32">
        <f t="shared" si="31"/>
        <v>0.51</v>
      </c>
      <c r="J188" s="32">
        <f t="shared" si="31"/>
        <v>0.08</v>
      </c>
      <c r="K188" s="32">
        <f t="shared" si="31"/>
        <v>2.4059999999999997</v>
      </c>
      <c r="L188" s="32">
        <f t="shared" si="31"/>
        <v>79.989999999999995</v>
      </c>
      <c r="M188" s="32">
        <f t="shared" si="31"/>
        <v>367.41999999999996</v>
      </c>
      <c r="N188" s="32">
        <f t="shared" si="31"/>
        <v>124.16999999999999</v>
      </c>
      <c r="O188" s="32">
        <f t="shared" si="31"/>
        <v>5.07</v>
      </c>
    </row>
    <row r="189" spans="1:15" ht="16.5" customHeight="1" thickBot="1" x14ac:dyDescent="0.3">
      <c r="A189" s="106" t="s">
        <v>42</v>
      </c>
      <c r="B189" s="108"/>
      <c r="C189" s="16">
        <f>C188+C182+C177+C169+C166</f>
        <v>2340</v>
      </c>
      <c r="D189" s="5">
        <f>D166+D169+D177+D182+D188</f>
        <v>73.62</v>
      </c>
      <c r="E189" s="5">
        <f t="shared" ref="E189:O189" si="32">E166+E169+E177+E182+E188</f>
        <v>78.13</v>
      </c>
      <c r="F189" s="5">
        <f t="shared" si="32"/>
        <v>323.39999999999998</v>
      </c>
      <c r="G189" s="5">
        <f t="shared" si="32"/>
        <v>2473.4</v>
      </c>
      <c r="H189" s="5">
        <f t="shared" si="32"/>
        <v>1.006</v>
      </c>
      <c r="I189" s="5">
        <f t="shared" si="32"/>
        <v>53.349999999999987</v>
      </c>
      <c r="J189" s="5">
        <f t="shared" si="32"/>
        <v>90.12</v>
      </c>
      <c r="K189" s="5">
        <f t="shared" si="32"/>
        <v>10.536000000000001</v>
      </c>
      <c r="L189" s="5">
        <f t="shared" si="32"/>
        <v>478.15</v>
      </c>
      <c r="M189" s="5">
        <f t="shared" si="32"/>
        <v>1119.1100000000001</v>
      </c>
      <c r="N189" s="5">
        <f t="shared" si="32"/>
        <v>349.83999999999992</v>
      </c>
      <c r="O189" s="5">
        <f t="shared" si="32"/>
        <v>15.35</v>
      </c>
    </row>
    <row r="190" spans="1:15" ht="16.5" customHeight="1" thickBot="1" x14ac:dyDescent="0.3">
      <c r="A190" s="104" t="s">
        <v>8</v>
      </c>
      <c r="B190" s="104" t="s">
        <v>9</v>
      </c>
      <c r="C190" s="104" t="s">
        <v>10</v>
      </c>
      <c r="D190" s="106" t="s">
        <v>11</v>
      </c>
      <c r="E190" s="107"/>
      <c r="F190" s="108"/>
      <c r="G190" s="104" t="s">
        <v>12</v>
      </c>
      <c r="H190" s="106" t="s">
        <v>13</v>
      </c>
      <c r="I190" s="107"/>
      <c r="J190" s="107"/>
      <c r="K190" s="108"/>
      <c r="L190" s="106" t="s">
        <v>14</v>
      </c>
      <c r="M190" s="107"/>
      <c r="N190" s="107"/>
      <c r="O190" s="108"/>
    </row>
    <row r="191" spans="1:15" ht="16.5" thickBot="1" x14ac:dyDescent="0.3">
      <c r="A191" s="105"/>
      <c r="B191" s="105"/>
      <c r="C191" s="105"/>
      <c r="D191" s="16" t="s">
        <v>15</v>
      </c>
      <c r="E191" s="16" t="s">
        <v>16</v>
      </c>
      <c r="F191" s="16" t="s">
        <v>17</v>
      </c>
      <c r="G191" s="105"/>
      <c r="H191" s="16" t="s">
        <v>18</v>
      </c>
      <c r="I191" s="16" t="s">
        <v>19</v>
      </c>
      <c r="J191" s="16" t="s">
        <v>20</v>
      </c>
      <c r="K191" s="16" t="s">
        <v>21</v>
      </c>
      <c r="L191" s="16" t="s">
        <v>22</v>
      </c>
      <c r="M191" s="16" t="s">
        <v>23</v>
      </c>
      <c r="N191" s="16" t="s">
        <v>24</v>
      </c>
      <c r="O191" s="16" t="s">
        <v>25</v>
      </c>
    </row>
    <row r="192" spans="1:15" ht="16.5" thickBot="1" x14ac:dyDescent="0.3">
      <c r="A192" s="109" t="s">
        <v>113</v>
      </c>
      <c r="B192" s="110"/>
      <c r="C192" s="17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</row>
    <row r="193" spans="1:18" ht="16.5" thickBot="1" x14ac:dyDescent="0.3">
      <c r="A193" s="111" t="s">
        <v>27</v>
      </c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3"/>
    </row>
    <row r="194" spans="1:18" ht="16.5" thickBot="1" x14ac:dyDescent="0.3">
      <c r="A194" s="6"/>
      <c r="B194" s="7" t="s">
        <v>29</v>
      </c>
      <c r="C194" s="1">
        <v>50</v>
      </c>
      <c r="D194" s="8">
        <v>4.7</v>
      </c>
      <c r="E194" s="8">
        <v>1.2</v>
      </c>
      <c r="F194" s="8">
        <v>11.51</v>
      </c>
      <c r="G194" s="8">
        <v>229.01</v>
      </c>
      <c r="H194" s="8">
        <v>0</v>
      </c>
      <c r="I194" s="8">
        <v>0</v>
      </c>
      <c r="J194" s="8">
        <v>0.02</v>
      </c>
      <c r="K194" s="8">
        <v>0.32</v>
      </c>
      <c r="L194" s="8">
        <v>10</v>
      </c>
      <c r="M194" s="8">
        <v>109.58</v>
      </c>
      <c r="N194" s="8">
        <v>65.569999999999993</v>
      </c>
      <c r="O194" s="8">
        <v>2.2000000000000002</v>
      </c>
    </row>
    <row r="195" spans="1:18" ht="16.5" thickBot="1" x14ac:dyDescent="0.3">
      <c r="A195" s="9"/>
      <c r="B195" s="10" t="s">
        <v>50</v>
      </c>
      <c r="C195" s="12">
        <v>28</v>
      </c>
      <c r="D195" s="11">
        <v>1.32</v>
      </c>
      <c r="E195" s="11">
        <v>0.24</v>
      </c>
      <c r="F195" s="11">
        <v>6.68</v>
      </c>
      <c r="G195" s="11">
        <v>34.799999999999997</v>
      </c>
      <c r="H195" s="11">
        <v>0.01</v>
      </c>
      <c r="I195" s="11">
        <v>0.09</v>
      </c>
      <c r="J195" s="11">
        <v>0.03</v>
      </c>
      <c r="K195" s="11">
        <v>0.06</v>
      </c>
      <c r="L195" s="11">
        <v>105</v>
      </c>
      <c r="M195" s="11">
        <v>105</v>
      </c>
      <c r="N195" s="11">
        <v>4.95</v>
      </c>
      <c r="O195" s="11">
        <v>0.12</v>
      </c>
    </row>
    <row r="196" spans="1:18" ht="16.5" thickBot="1" x14ac:dyDescent="0.3">
      <c r="A196" s="6">
        <v>365</v>
      </c>
      <c r="B196" s="7" t="s">
        <v>58</v>
      </c>
      <c r="C196" s="12">
        <v>10</v>
      </c>
      <c r="D196" s="11">
        <v>0.1</v>
      </c>
      <c r="E196" s="11">
        <v>7.2</v>
      </c>
      <c r="F196" s="11">
        <v>0.1</v>
      </c>
      <c r="G196" s="11">
        <v>66</v>
      </c>
      <c r="H196" s="8">
        <v>0</v>
      </c>
      <c r="I196" s="8">
        <v>0</v>
      </c>
      <c r="J196" s="8">
        <v>0</v>
      </c>
      <c r="K196" s="8">
        <v>0</v>
      </c>
      <c r="L196" s="8">
        <v>3.45</v>
      </c>
      <c r="M196" s="8">
        <v>2</v>
      </c>
      <c r="N196" s="8">
        <v>1.5</v>
      </c>
      <c r="O196" s="8">
        <v>0.25</v>
      </c>
    </row>
    <row r="197" spans="1:18" ht="16.5" thickBot="1" x14ac:dyDescent="0.3">
      <c r="A197" s="13">
        <v>106</v>
      </c>
      <c r="B197" s="10" t="s">
        <v>185</v>
      </c>
      <c r="C197" s="1">
        <v>180</v>
      </c>
      <c r="D197" s="11">
        <v>4.0599999999999996</v>
      </c>
      <c r="E197" s="11">
        <v>1.08</v>
      </c>
      <c r="F197" s="11">
        <v>25.37</v>
      </c>
      <c r="G197" s="11">
        <v>91.35</v>
      </c>
      <c r="H197" s="11">
        <v>0.15</v>
      </c>
      <c r="I197" s="11"/>
      <c r="J197" s="11"/>
      <c r="K197" s="11">
        <v>1.31</v>
      </c>
      <c r="L197" s="11">
        <v>23</v>
      </c>
      <c r="M197" s="11">
        <v>87</v>
      </c>
      <c r="N197" s="11">
        <v>33</v>
      </c>
      <c r="O197" s="11">
        <v>2</v>
      </c>
    </row>
    <row r="198" spans="1:18" ht="16.5" thickBot="1" x14ac:dyDescent="0.3">
      <c r="A198" s="13">
        <v>366</v>
      </c>
      <c r="B198" s="10" t="s">
        <v>28</v>
      </c>
      <c r="C198" s="1">
        <v>40</v>
      </c>
      <c r="D198" s="11">
        <v>5.62</v>
      </c>
      <c r="E198" s="11">
        <v>6.27</v>
      </c>
      <c r="F198" s="11">
        <v>0</v>
      </c>
      <c r="G198" s="11">
        <v>121.3</v>
      </c>
      <c r="H198" s="11"/>
      <c r="I198" s="11"/>
      <c r="J198" s="11"/>
      <c r="K198" s="11"/>
      <c r="L198" s="11"/>
      <c r="M198" s="11"/>
      <c r="N198" s="11"/>
      <c r="O198" s="11"/>
    </row>
    <row r="199" spans="1:18" ht="16.5" thickBot="1" x14ac:dyDescent="0.3">
      <c r="A199" s="6">
        <v>294</v>
      </c>
      <c r="B199" s="7" t="s">
        <v>157</v>
      </c>
      <c r="C199" s="1">
        <v>200</v>
      </c>
      <c r="D199" s="10">
        <v>0.08</v>
      </c>
      <c r="E199" s="11">
        <v>0.01</v>
      </c>
      <c r="F199" s="11">
        <v>15.31</v>
      </c>
      <c r="G199" s="11">
        <v>61.62</v>
      </c>
      <c r="H199" s="8">
        <f>H194+H195+H196+H197</f>
        <v>0.16</v>
      </c>
      <c r="I199" s="8">
        <v>0</v>
      </c>
      <c r="J199" s="8">
        <v>0.05</v>
      </c>
      <c r="K199" s="8">
        <v>0.1</v>
      </c>
      <c r="L199" s="8">
        <v>2.4</v>
      </c>
      <c r="M199" s="8">
        <v>3</v>
      </c>
      <c r="N199" s="8">
        <v>0.05</v>
      </c>
      <c r="O199" s="8">
        <v>0.02</v>
      </c>
    </row>
    <row r="200" spans="1:18" ht="15.75" thickBot="1" x14ac:dyDescent="0.3">
      <c r="A200" s="2"/>
      <c r="B200" s="3"/>
      <c r="C200" s="1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8" ht="16.5" thickBot="1" x14ac:dyDescent="0.3">
      <c r="A201" s="115" t="s">
        <v>30</v>
      </c>
      <c r="B201" s="116"/>
      <c r="C201" s="4">
        <f>C194+C195+C196+C197+C198+C199+C200</f>
        <v>508</v>
      </c>
      <c r="D201" s="4">
        <f>D194+D195+D196+D197+D198+D199</f>
        <v>15.88</v>
      </c>
      <c r="E201" s="4">
        <f t="shared" ref="E201:G201" si="33">E194+E195+E196+E197+E198+E199</f>
        <v>16</v>
      </c>
      <c r="F201" s="4">
        <f t="shared" si="33"/>
        <v>58.97</v>
      </c>
      <c r="G201" s="4">
        <f t="shared" si="33"/>
        <v>604.07999999999993</v>
      </c>
      <c r="H201" s="4">
        <f t="shared" ref="H201:O201" si="34">H194+H195+H196+H197+H199+H200</f>
        <v>0.32</v>
      </c>
      <c r="I201" s="4">
        <f t="shared" si="34"/>
        <v>0.09</v>
      </c>
      <c r="J201" s="4">
        <f t="shared" si="34"/>
        <v>0.1</v>
      </c>
      <c r="K201" s="4">
        <f t="shared" si="34"/>
        <v>1.79</v>
      </c>
      <c r="L201" s="4">
        <f t="shared" si="34"/>
        <v>143.85</v>
      </c>
      <c r="M201" s="4">
        <f t="shared" si="34"/>
        <v>306.58</v>
      </c>
      <c r="N201" s="4">
        <f t="shared" si="34"/>
        <v>105.07</v>
      </c>
      <c r="O201" s="4">
        <f t="shared" si="34"/>
        <v>4.59</v>
      </c>
    </row>
    <row r="202" spans="1:18" ht="16.5" thickBot="1" x14ac:dyDescent="0.3">
      <c r="A202" s="88"/>
      <c r="B202" s="90"/>
      <c r="C202" s="111" t="s">
        <v>93</v>
      </c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3"/>
    </row>
    <row r="203" spans="1:18" ht="16.5" thickBot="1" x14ac:dyDescent="0.3">
      <c r="A203" s="49">
        <v>293</v>
      </c>
      <c r="B203" s="35" t="s">
        <v>63</v>
      </c>
      <c r="C203" s="3">
        <v>200</v>
      </c>
      <c r="D203" s="3">
        <v>2</v>
      </c>
      <c r="E203" s="3">
        <v>0.2</v>
      </c>
      <c r="F203" s="3">
        <v>5.8</v>
      </c>
      <c r="G203" s="3">
        <v>36</v>
      </c>
      <c r="H203" s="49">
        <v>0.02</v>
      </c>
      <c r="I203" s="49">
        <v>0.28000000000000003</v>
      </c>
      <c r="J203" s="49">
        <v>0</v>
      </c>
      <c r="K203" s="49">
        <v>0.05</v>
      </c>
      <c r="L203" s="49">
        <v>92.34</v>
      </c>
      <c r="M203" s="49">
        <v>68.08</v>
      </c>
      <c r="N203" s="49">
        <v>13.52</v>
      </c>
      <c r="O203" s="52">
        <v>0.23</v>
      </c>
    </row>
    <row r="204" spans="1:18" ht="16.5" thickBot="1" x14ac:dyDescent="0.3">
      <c r="A204" s="115" t="s">
        <v>94</v>
      </c>
      <c r="B204" s="116"/>
      <c r="C204" s="25">
        <f>C203</f>
        <v>200</v>
      </c>
      <c r="D204" s="25">
        <f>D203</f>
        <v>2</v>
      </c>
      <c r="E204" s="25">
        <f t="shared" ref="E204:O204" si="35">E203</f>
        <v>0.2</v>
      </c>
      <c r="F204" s="25">
        <f t="shared" si="35"/>
        <v>5.8</v>
      </c>
      <c r="G204" s="25">
        <f t="shared" si="35"/>
        <v>36</v>
      </c>
      <c r="H204" s="25">
        <f t="shared" si="35"/>
        <v>0.02</v>
      </c>
      <c r="I204" s="25">
        <f t="shared" si="35"/>
        <v>0.28000000000000003</v>
      </c>
      <c r="J204" s="25">
        <f t="shared" si="35"/>
        <v>0</v>
      </c>
      <c r="K204" s="25">
        <f t="shared" si="35"/>
        <v>0.05</v>
      </c>
      <c r="L204" s="25">
        <f t="shared" si="35"/>
        <v>92.34</v>
      </c>
      <c r="M204" s="25">
        <f t="shared" si="35"/>
        <v>68.08</v>
      </c>
      <c r="N204" s="25">
        <f t="shared" si="35"/>
        <v>13.52</v>
      </c>
      <c r="O204" s="25">
        <f t="shared" si="35"/>
        <v>0.23</v>
      </c>
    </row>
    <row r="205" spans="1:18" ht="16.5" thickBot="1" x14ac:dyDescent="0.3">
      <c r="A205" s="88"/>
      <c r="B205" s="43"/>
      <c r="C205" s="111" t="s">
        <v>31</v>
      </c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3"/>
      <c r="R205" t="s">
        <v>84</v>
      </c>
    </row>
    <row r="206" spans="1:18" ht="16.5" thickBot="1" x14ac:dyDescent="0.3">
      <c r="A206" s="88"/>
      <c r="B206" s="43"/>
      <c r="C206" s="34"/>
      <c r="D206" s="44"/>
      <c r="E206" s="44"/>
      <c r="F206" s="44"/>
      <c r="G206" s="44"/>
      <c r="H206" s="44"/>
      <c r="I206" s="44"/>
      <c r="J206" s="45"/>
      <c r="K206" s="44"/>
      <c r="L206" s="44"/>
      <c r="M206" s="44"/>
      <c r="N206" s="44"/>
      <c r="O206" s="18"/>
    </row>
    <row r="207" spans="1:18" ht="16.5" thickBot="1" x14ac:dyDescent="0.3">
      <c r="A207" s="9"/>
      <c r="B207" s="10" t="s">
        <v>29</v>
      </c>
      <c r="C207" s="1">
        <v>50</v>
      </c>
      <c r="D207" s="8">
        <v>4.7</v>
      </c>
      <c r="E207" s="8">
        <v>1.2</v>
      </c>
      <c r="F207" s="8">
        <v>11.51</v>
      </c>
      <c r="G207" s="8">
        <v>229.01</v>
      </c>
      <c r="H207" s="8">
        <v>0</v>
      </c>
      <c r="I207" s="8">
        <v>0</v>
      </c>
      <c r="J207" s="8">
        <v>0.02</v>
      </c>
      <c r="K207" s="8">
        <v>0.32</v>
      </c>
      <c r="L207" s="8">
        <v>10</v>
      </c>
      <c r="M207" s="8">
        <v>109.58</v>
      </c>
      <c r="N207" s="8">
        <v>65.569999999999993</v>
      </c>
      <c r="O207" s="8">
        <v>2.2000000000000002</v>
      </c>
    </row>
    <row r="208" spans="1:18" ht="16.5" thickBot="1" x14ac:dyDescent="0.3">
      <c r="A208" s="6"/>
      <c r="B208" s="7" t="s">
        <v>50</v>
      </c>
      <c r="C208" s="12">
        <v>28</v>
      </c>
      <c r="D208" s="7">
        <v>1.32</v>
      </c>
      <c r="E208" s="8">
        <v>0.24</v>
      </c>
      <c r="F208" s="8">
        <v>6.68</v>
      </c>
      <c r="G208" s="8">
        <v>34.799999999999997</v>
      </c>
      <c r="H208" s="8">
        <v>7.0000000000000007E-2</v>
      </c>
      <c r="I208" s="8">
        <v>18.04</v>
      </c>
      <c r="J208" s="8">
        <v>0.24</v>
      </c>
      <c r="K208" s="8">
        <v>0.22</v>
      </c>
      <c r="L208" s="8">
        <v>44.23</v>
      </c>
      <c r="M208" s="8">
        <v>53.63</v>
      </c>
      <c r="N208" s="8">
        <v>21.58</v>
      </c>
      <c r="O208" s="8">
        <v>0.77</v>
      </c>
    </row>
    <row r="209" spans="1:18" ht="16.5" thickBot="1" x14ac:dyDescent="0.3">
      <c r="A209" s="9">
        <v>42</v>
      </c>
      <c r="B209" s="10" t="s">
        <v>71</v>
      </c>
      <c r="C209" s="1">
        <v>250</v>
      </c>
      <c r="D209" s="11">
        <v>7.11</v>
      </c>
      <c r="E209" s="11">
        <v>9.34</v>
      </c>
      <c r="F209" s="11">
        <v>12.57</v>
      </c>
      <c r="G209" s="11">
        <v>98.26</v>
      </c>
      <c r="H209" s="11">
        <v>0.21</v>
      </c>
      <c r="I209" s="11">
        <v>2.63</v>
      </c>
      <c r="J209" s="11">
        <v>1.45</v>
      </c>
      <c r="K209" s="11">
        <v>2.08</v>
      </c>
      <c r="L209" s="11">
        <v>67.63</v>
      </c>
      <c r="M209" s="11">
        <v>495.08</v>
      </c>
      <c r="N209" s="11">
        <v>120.08</v>
      </c>
      <c r="O209" s="11">
        <v>4.4800000000000004</v>
      </c>
      <c r="R209" t="s">
        <v>83</v>
      </c>
    </row>
    <row r="210" spans="1:18" ht="16.5" thickBot="1" x14ac:dyDescent="0.3">
      <c r="A210" s="6">
        <v>127</v>
      </c>
      <c r="B210" s="7" t="s">
        <v>158</v>
      </c>
      <c r="C210" s="12">
        <v>230</v>
      </c>
      <c r="D210" s="8">
        <v>7.57</v>
      </c>
      <c r="E210" s="8">
        <v>9.31</v>
      </c>
      <c r="F210" s="8">
        <v>37.58</v>
      </c>
      <c r="G210" s="8">
        <v>375.54</v>
      </c>
      <c r="H210" s="8">
        <v>0.02</v>
      </c>
      <c r="I210" s="8">
        <v>8.66</v>
      </c>
      <c r="J210" s="8">
        <v>0</v>
      </c>
      <c r="K210" s="8">
        <v>0.12</v>
      </c>
      <c r="L210" s="8">
        <v>12.66</v>
      </c>
      <c r="M210" s="8">
        <v>7.82</v>
      </c>
      <c r="N210" s="8">
        <v>5.93</v>
      </c>
      <c r="O210" s="8">
        <v>1.33</v>
      </c>
    </row>
    <row r="211" spans="1:18" ht="16.5" thickBot="1" x14ac:dyDescent="0.3">
      <c r="A211" s="6">
        <v>278</v>
      </c>
      <c r="B211" s="7" t="s">
        <v>57</v>
      </c>
      <c r="C211" s="12">
        <v>200</v>
      </c>
      <c r="D211" s="11">
        <v>0.1</v>
      </c>
      <c r="E211" s="11">
        <v>0.04</v>
      </c>
      <c r="F211" s="11">
        <v>19.52</v>
      </c>
      <c r="G211" s="11">
        <v>85.87</v>
      </c>
      <c r="H211" s="8">
        <v>0</v>
      </c>
      <c r="I211" s="8">
        <v>0.16</v>
      </c>
      <c r="J211" s="8">
        <v>0</v>
      </c>
      <c r="K211" s="8">
        <v>0</v>
      </c>
      <c r="L211" s="8">
        <v>7.64</v>
      </c>
      <c r="M211" s="8">
        <v>8.27</v>
      </c>
      <c r="N211" s="8">
        <v>2.2400000000000002</v>
      </c>
      <c r="O211" s="8">
        <v>0.45</v>
      </c>
    </row>
    <row r="212" spans="1:18" ht="16.5" thickBot="1" x14ac:dyDescent="0.3">
      <c r="A212" s="111" t="s">
        <v>32</v>
      </c>
      <c r="B212" s="113"/>
      <c r="C212" s="4">
        <f>C207+C208+C209+C210+C211</f>
        <v>758</v>
      </c>
      <c r="D212" s="5">
        <f>D207+D208+D209+D210+D211</f>
        <v>20.800000000000004</v>
      </c>
      <c r="E212" s="5">
        <f t="shared" ref="E212:G212" si="36">E207+E208+E209+E210+E211</f>
        <v>20.13</v>
      </c>
      <c r="F212" s="5">
        <f t="shared" si="36"/>
        <v>87.86</v>
      </c>
      <c r="G212" s="5">
        <f t="shared" si="36"/>
        <v>823.48</v>
      </c>
      <c r="H212" s="5">
        <f t="shared" ref="H212:O212" si="37">SUM(H207:H210)</f>
        <v>0.30000000000000004</v>
      </c>
      <c r="I212" s="5">
        <f t="shared" si="37"/>
        <v>29.33</v>
      </c>
      <c r="J212" s="5">
        <f t="shared" si="37"/>
        <v>1.71</v>
      </c>
      <c r="K212" s="5">
        <f t="shared" si="37"/>
        <v>2.74</v>
      </c>
      <c r="L212" s="5">
        <f t="shared" si="37"/>
        <v>134.51999999999998</v>
      </c>
      <c r="M212" s="5">
        <f t="shared" si="37"/>
        <v>666.11</v>
      </c>
      <c r="N212" s="5">
        <f t="shared" si="37"/>
        <v>213.16</v>
      </c>
      <c r="O212" s="5">
        <f t="shared" si="37"/>
        <v>8.7800000000000011</v>
      </c>
    </row>
    <row r="213" spans="1:18" ht="16.5" thickBot="1" x14ac:dyDescent="0.3">
      <c r="A213" s="88"/>
      <c r="B213" s="90"/>
      <c r="C213" s="4"/>
      <c r="D213" s="106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8"/>
    </row>
    <row r="214" spans="1:18" ht="16.5" thickBot="1" x14ac:dyDescent="0.3">
      <c r="A214" s="49"/>
      <c r="B214" s="7" t="s">
        <v>159</v>
      </c>
      <c r="C214" s="12">
        <v>50</v>
      </c>
      <c r="D214" s="8">
        <v>0.62</v>
      </c>
      <c r="E214" s="8">
        <v>1.45</v>
      </c>
      <c r="F214" s="8">
        <v>34.67</v>
      </c>
      <c r="G214" s="8">
        <v>183.5</v>
      </c>
      <c r="H214" s="8">
        <v>0.16500000000000001</v>
      </c>
      <c r="I214" s="8">
        <v>112</v>
      </c>
      <c r="J214" s="8">
        <v>29.1</v>
      </c>
      <c r="K214" s="8">
        <v>0</v>
      </c>
      <c r="L214" s="8">
        <v>30.98</v>
      </c>
      <c r="M214" s="8">
        <v>88.02</v>
      </c>
      <c r="N214" s="8">
        <v>26.28</v>
      </c>
      <c r="O214" s="8">
        <v>1.47</v>
      </c>
    </row>
    <row r="215" spans="1:18" ht="16.5" thickBot="1" x14ac:dyDescent="0.3">
      <c r="A215" s="49"/>
      <c r="B215" s="7" t="s">
        <v>167</v>
      </c>
      <c r="C215" s="12">
        <v>50</v>
      </c>
      <c r="D215" s="8">
        <v>0.85</v>
      </c>
      <c r="E215" s="8">
        <v>9.4499999999999993</v>
      </c>
      <c r="F215" s="8">
        <v>36.89</v>
      </c>
      <c r="G215" s="8">
        <v>496</v>
      </c>
      <c r="H215" s="8"/>
      <c r="I215" s="8"/>
      <c r="J215" s="70"/>
      <c r="K215" s="8"/>
      <c r="L215" s="8"/>
      <c r="M215" s="8"/>
      <c r="N215" s="8"/>
      <c r="O215" s="8"/>
    </row>
    <row r="216" spans="1:18" ht="16.5" thickBot="1" x14ac:dyDescent="0.3">
      <c r="A216" s="58">
        <v>295</v>
      </c>
      <c r="B216" s="43" t="s">
        <v>111</v>
      </c>
      <c r="C216" s="34">
        <v>200</v>
      </c>
      <c r="D216" s="8">
        <v>2.1</v>
      </c>
      <c r="E216" s="8">
        <v>1.92</v>
      </c>
      <c r="F216" s="8">
        <v>9.98</v>
      </c>
      <c r="G216" s="8">
        <v>65.599999999999994</v>
      </c>
      <c r="H216" s="44">
        <v>0.02</v>
      </c>
      <c r="I216" s="44">
        <v>0.78</v>
      </c>
      <c r="J216" s="45">
        <v>0.01</v>
      </c>
      <c r="K216" s="44">
        <v>0</v>
      </c>
      <c r="L216" s="44">
        <v>74.099999999999994</v>
      </c>
      <c r="M216" s="44">
        <v>55.2</v>
      </c>
      <c r="N216" s="44">
        <v>9.3000000000000007</v>
      </c>
      <c r="O216" s="18">
        <v>0.21</v>
      </c>
    </row>
    <row r="217" spans="1:18" ht="16.5" customHeight="1" thickBot="1" x14ac:dyDescent="0.3">
      <c r="A217" s="117" t="s">
        <v>112</v>
      </c>
      <c r="B217" s="118"/>
      <c r="C217" s="12">
        <f>C214+C215+C216</f>
        <v>300</v>
      </c>
      <c r="D217" s="8">
        <f>D214+D215+D216</f>
        <v>3.5700000000000003</v>
      </c>
      <c r="E217" s="8">
        <f t="shared" ref="E217:G217" si="38">E214+E215+E216</f>
        <v>12.819999999999999</v>
      </c>
      <c r="F217" s="8">
        <f t="shared" si="38"/>
        <v>81.540000000000006</v>
      </c>
      <c r="G217" s="8">
        <f t="shared" si="38"/>
        <v>745.1</v>
      </c>
      <c r="H217" s="8">
        <f t="shared" ref="H217:O217" si="39">H214+H216</f>
        <v>0.185</v>
      </c>
      <c r="I217" s="8">
        <f t="shared" si="39"/>
        <v>112.78</v>
      </c>
      <c r="J217" s="8">
        <f t="shared" si="39"/>
        <v>29.110000000000003</v>
      </c>
      <c r="K217" s="8">
        <f t="shared" si="39"/>
        <v>0</v>
      </c>
      <c r="L217" s="8">
        <f t="shared" si="39"/>
        <v>105.08</v>
      </c>
      <c r="M217" s="8">
        <f t="shared" si="39"/>
        <v>143.22</v>
      </c>
      <c r="N217" s="8">
        <f t="shared" si="39"/>
        <v>35.58</v>
      </c>
      <c r="O217" s="8">
        <f t="shared" si="39"/>
        <v>1.68</v>
      </c>
    </row>
    <row r="218" spans="1:18" ht="16.5" thickBot="1" x14ac:dyDescent="0.3">
      <c r="A218" s="29"/>
      <c r="B218" s="106" t="s">
        <v>87</v>
      </c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8"/>
    </row>
    <row r="219" spans="1:18" ht="16.5" thickBot="1" x14ac:dyDescent="0.3">
      <c r="A219" s="36">
        <v>190</v>
      </c>
      <c r="B219" s="37" t="s">
        <v>160</v>
      </c>
      <c r="C219" s="54">
        <v>100</v>
      </c>
      <c r="D219" s="21">
        <v>0.43</v>
      </c>
      <c r="E219" s="40">
        <v>14.89</v>
      </c>
      <c r="F219" s="11">
        <v>48.98</v>
      </c>
      <c r="G219" s="40">
        <v>276.25</v>
      </c>
      <c r="H219" s="30"/>
      <c r="I219" s="32"/>
      <c r="J219" s="32"/>
      <c r="K219" s="5"/>
      <c r="L219" s="30"/>
      <c r="M219" s="32"/>
      <c r="N219" s="30"/>
      <c r="O219" s="33"/>
    </row>
    <row r="220" spans="1:18" ht="16.5" thickBot="1" x14ac:dyDescent="0.3">
      <c r="A220" s="6">
        <v>219</v>
      </c>
      <c r="B220" s="7" t="s">
        <v>37</v>
      </c>
      <c r="C220" s="12">
        <v>150</v>
      </c>
      <c r="D220" s="7">
        <v>3.84</v>
      </c>
      <c r="E220" s="8">
        <v>5.43</v>
      </c>
      <c r="F220" s="8">
        <v>25.58</v>
      </c>
      <c r="G220" s="8">
        <v>171.3</v>
      </c>
      <c r="H220" s="8">
        <v>8.2000000000000003E-2</v>
      </c>
      <c r="I220" s="8">
        <v>3.41</v>
      </c>
      <c r="J220" s="8">
        <v>1.7000000000000001E-2</v>
      </c>
      <c r="K220" s="8">
        <v>1.15E-2</v>
      </c>
      <c r="L220" s="8">
        <v>8.1720000000000006</v>
      </c>
      <c r="M220" s="8">
        <v>43.39</v>
      </c>
      <c r="N220" s="8">
        <v>15.85</v>
      </c>
      <c r="O220" s="8">
        <v>0.63</v>
      </c>
    </row>
    <row r="221" spans="1:18" ht="16.5" thickBot="1" x14ac:dyDescent="0.3">
      <c r="A221" s="36">
        <v>300</v>
      </c>
      <c r="B221" s="47" t="s">
        <v>52</v>
      </c>
      <c r="C221" s="54">
        <v>200</v>
      </c>
      <c r="D221" s="3">
        <v>0.12</v>
      </c>
      <c r="E221" s="3">
        <v>0</v>
      </c>
      <c r="F221" s="3">
        <v>12.04</v>
      </c>
      <c r="G221" s="3">
        <v>48.64</v>
      </c>
      <c r="H221" s="41">
        <v>0</v>
      </c>
      <c r="I221" s="40">
        <v>0.03</v>
      </c>
      <c r="J221" s="40">
        <v>0</v>
      </c>
      <c r="K221" s="11">
        <v>0</v>
      </c>
      <c r="L221" s="41">
        <v>10</v>
      </c>
      <c r="M221" s="40">
        <v>2.5</v>
      </c>
      <c r="N221" s="41">
        <v>1.3</v>
      </c>
      <c r="O221" s="39">
        <v>0.28000000000000003</v>
      </c>
    </row>
    <row r="222" spans="1:18" ht="16.5" thickBot="1" x14ac:dyDescent="0.3">
      <c r="A222" s="31"/>
      <c r="B222" s="7" t="s">
        <v>29</v>
      </c>
      <c r="C222" s="1">
        <v>50</v>
      </c>
      <c r="D222" s="10">
        <v>50</v>
      </c>
      <c r="E222" s="8">
        <v>4.7</v>
      </c>
      <c r="F222" s="8">
        <v>1.2</v>
      </c>
      <c r="G222" s="8">
        <v>11.51</v>
      </c>
      <c r="H222" s="8">
        <v>229.01</v>
      </c>
      <c r="I222" s="8">
        <v>1.3</v>
      </c>
      <c r="J222" s="8">
        <v>0.05</v>
      </c>
      <c r="K222" s="8">
        <v>0.17</v>
      </c>
      <c r="L222" s="8">
        <v>132.15</v>
      </c>
      <c r="M222" s="8">
        <v>184.7</v>
      </c>
      <c r="N222" s="8">
        <v>47.23</v>
      </c>
      <c r="O222" s="8">
        <v>1.21</v>
      </c>
    </row>
    <row r="223" spans="1:18" ht="16.5" thickBot="1" x14ac:dyDescent="0.3">
      <c r="A223" s="29"/>
      <c r="B223" s="29"/>
      <c r="C223" s="31"/>
      <c r="D223" s="32"/>
      <c r="E223" s="32"/>
      <c r="F223" s="5"/>
      <c r="G223" s="32"/>
      <c r="H223" s="96"/>
      <c r="I223" s="32"/>
      <c r="J223" s="32"/>
      <c r="K223" s="5"/>
      <c r="L223" s="30"/>
      <c r="M223" s="32"/>
      <c r="N223" s="30"/>
      <c r="O223" s="32"/>
    </row>
    <row r="224" spans="1:18" ht="16.5" thickBot="1" x14ac:dyDescent="0.3">
      <c r="A224" s="29"/>
      <c r="B224" s="29" t="s">
        <v>88</v>
      </c>
      <c r="C224" s="31">
        <f>C219+C220+C221+C222</f>
        <v>500</v>
      </c>
      <c r="D224" s="32">
        <f>D219+D220+D221+D222</f>
        <v>54.39</v>
      </c>
      <c r="E224" s="32">
        <f t="shared" ref="E224:G224" si="40">E219+E220+E221+E222</f>
        <v>25.02</v>
      </c>
      <c r="F224" s="32">
        <f t="shared" si="40"/>
        <v>87.8</v>
      </c>
      <c r="G224" s="32">
        <f t="shared" si="40"/>
        <v>507.7</v>
      </c>
      <c r="H224" s="30"/>
      <c r="I224" s="33"/>
      <c r="J224" s="32"/>
      <c r="K224" s="5"/>
      <c r="L224" s="30"/>
      <c r="M224" s="32"/>
      <c r="N224" s="30"/>
      <c r="O224" s="32"/>
    </row>
    <row r="225" spans="1:15" ht="16.5" customHeight="1" thickBot="1" x14ac:dyDescent="0.3">
      <c r="A225" s="106" t="s">
        <v>114</v>
      </c>
      <c r="B225" s="108"/>
      <c r="C225" s="16">
        <f>C224+C212+C204+C201</f>
        <v>1966</v>
      </c>
      <c r="D225" s="5">
        <f>D201+D204+D212+D217+D224</f>
        <v>96.640000000000015</v>
      </c>
      <c r="E225" s="5">
        <f t="shared" ref="E225:G225" si="41">E201+E204+E212+E217+E224</f>
        <v>74.17</v>
      </c>
      <c r="F225" s="5">
        <f t="shared" si="41"/>
        <v>321.97000000000003</v>
      </c>
      <c r="G225" s="5">
        <f t="shared" si="41"/>
        <v>2716.3599999999997</v>
      </c>
      <c r="H225" s="5">
        <f t="shared" ref="H225:O225" si="42">H224+H212+H204+H201</f>
        <v>0.64000000000000012</v>
      </c>
      <c r="I225" s="5">
        <f t="shared" si="42"/>
        <v>29.7</v>
      </c>
      <c r="J225" s="5">
        <f t="shared" si="42"/>
        <v>1.81</v>
      </c>
      <c r="K225" s="5">
        <f t="shared" si="42"/>
        <v>4.58</v>
      </c>
      <c r="L225" s="5">
        <f t="shared" si="42"/>
        <v>370.71</v>
      </c>
      <c r="M225" s="5">
        <f t="shared" si="42"/>
        <v>1040.77</v>
      </c>
      <c r="N225" s="5">
        <f t="shared" si="42"/>
        <v>331.75</v>
      </c>
      <c r="O225" s="5">
        <f t="shared" si="42"/>
        <v>13.600000000000001</v>
      </c>
    </row>
    <row r="226" spans="1:15" ht="16.5" customHeight="1" thickBot="1" x14ac:dyDescent="0.3">
      <c r="A226" s="104" t="s">
        <v>8</v>
      </c>
      <c r="B226" s="104" t="s">
        <v>9</v>
      </c>
      <c r="C226" s="104" t="s">
        <v>10</v>
      </c>
      <c r="D226" s="106" t="s">
        <v>11</v>
      </c>
      <c r="E226" s="107"/>
      <c r="F226" s="108"/>
      <c r="G226" s="104" t="s">
        <v>12</v>
      </c>
      <c r="H226" s="106" t="s">
        <v>13</v>
      </c>
      <c r="I226" s="107"/>
      <c r="J226" s="107"/>
      <c r="K226" s="108"/>
      <c r="L226" s="106" t="s">
        <v>14</v>
      </c>
      <c r="M226" s="107"/>
      <c r="N226" s="107"/>
      <c r="O226" s="108"/>
    </row>
    <row r="227" spans="1:15" ht="16.5" thickBot="1" x14ac:dyDescent="0.3">
      <c r="A227" s="105"/>
      <c r="B227" s="105"/>
      <c r="C227" s="105"/>
      <c r="D227" s="16" t="s">
        <v>15</v>
      </c>
      <c r="E227" s="16" t="s">
        <v>16</v>
      </c>
      <c r="F227" s="16" t="s">
        <v>17</v>
      </c>
      <c r="G227" s="105"/>
      <c r="H227" s="16" t="s">
        <v>18</v>
      </c>
      <c r="I227" s="16" t="s">
        <v>19</v>
      </c>
      <c r="J227" s="16" t="s">
        <v>20</v>
      </c>
      <c r="K227" s="16" t="s">
        <v>21</v>
      </c>
      <c r="L227" s="16" t="s">
        <v>22</v>
      </c>
      <c r="M227" s="16" t="s">
        <v>23</v>
      </c>
      <c r="N227" s="16" t="s">
        <v>24</v>
      </c>
      <c r="O227" s="16" t="s">
        <v>25</v>
      </c>
    </row>
    <row r="228" spans="1:15" ht="16.5" thickBot="1" x14ac:dyDescent="0.3">
      <c r="A228" s="109" t="s">
        <v>116</v>
      </c>
      <c r="B228" s="110"/>
      <c r="C228" s="17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ht="16.5" thickBot="1" x14ac:dyDescent="0.3">
      <c r="A229" s="111" t="s">
        <v>27</v>
      </c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3"/>
    </row>
    <row r="230" spans="1:15" ht="16.5" thickBot="1" x14ac:dyDescent="0.3">
      <c r="A230" s="6"/>
      <c r="B230" s="7" t="s">
        <v>29</v>
      </c>
      <c r="C230" s="1">
        <v>50</v>
      </c>
      <c r="D230" s="8">
        <v>4.7</v>
      </c>
      <c r="E230" s="8">
        <v>1.2</v>
      </c>
      <c r="F230" s="8">
        <v>11.51</v>
      </c>
      <c r="G230" s="8">
        <v>229.01</v>
      </c>
      <c r="H230" s="8">
        <v>0.21</v>
      </c>
      <c r="I230" s="8">
        <v>1.3</v>
      </c>
      <c r="J230" s="8">
        <v>0.05</v>
      </c>
      <c r="K230" s="8">
        <v>0.17</v>
      </c>
      <c r="L230" s="8">
        <v>132.15</v>
      </c>
      <c r="M230" s="8">
        <v>184.7</v>
      </c>
      <c r="N230" s="8">
        <v>47.23</v>
      </c>
      <c r="O230" s="8">
        <v>1.21</v>
      </c>
    </row>
    <row r="231" spans="1:15" ht="16.5" thickBot="1" x14ac:dyDescent="0.3">
      <c r="A231" s="9">
        <v>365</v>
      </c>
      <c r="B231" s="10" t="s">
        <v>58</v>
      </c>
      <c r="C231" s="1">
        <v>10</v>
      </c>
      <c r="D231" s="11">
        <v>0.1</v>
      </c>
      <c r="E231" s="11">
        <v>7.2</v>
      </c>
      <c r="F231" s="11">
        <v>0.1</v>
      </c>
      <c r="G231" s="11">
        <v>66</v>
      </c>
      <c r="H231" s="11">
        <v>0.01</v>
      </c>
      <c r="I231" s="11">
        <v>0.09</v>
      </c>
      <c r="J231" s="11">
        <v>0.03</v>
      </c>
      <c r="K231" s="11">
        <v>0.06</v>
      </c>
      <c r="L231" s="11">
        <v>105</v>
      </c>
      <c r="M231" s="11">
        <v>105</v>
      </c>
      <c r="N231" s="11">
        <v>4.95</v>
      </c>
      <c r="O231" s="11">
        <v>0.12</v>
      </c>
    </row>
    <row r="232" spans="1:15" ht="16.5" thickBot="1" x14ac:dyDescent="0.3">
      <c r="A232" s="6">
        <v>119</v>
      </c>
      <c r="B232" s="7" t="s">
        <v>161</v>
      </c>
      <c r="C232" s="12">
        <v>200</v>
      </c>
      <c r="D232" s="8">
        <v>0.84</v>
      </c>
      <c r="E232" s="8">
        <v>1.21</v>
      </c>
      <c r="F232" s="8">
        <v>35.69</v>
      </c>
      <c r="G232" s="8">
        <v>62.9</v>
      </c>
      <c r="H232" s="8">
        <v>0.08</v>
      </c>
      <c r="I232" s="8">
        <v>1.19</v>
      </c>
      <c r="J232" s="8">
        <v>0.03</v>
      </c>
      <c r="K232" s="8">
        <v>0</v>
      </c>
      <c r="L232" s="8">
        <v>112.63</v>
      </c>
      <c r="M232" s="8">
        <v>83.9</v>
      </c>
      <c r="N232" s="8">
        <v>14.14</v>
      </c>
      <c r="O232" s="8">
        <v>0.32</v>
      </c>
    </row>
    <row r="233" spans="1:15" ht="16.5" thickBot="1" x14ac:dyDescent="0.3">
      <c r="A233" s="6">
        <v>295</v>
      </c>
      <c r="B233" s="7" t="s">
        <v>132</v>
      </c>
      <c r="C233" s="12">
        <v>200</v>
      </c>
      <c r="D233" s="8">
        <v>4.7300000000000004</v>
      </c>
      <c r="E233" s="8">
        <v>2.09</v>
      </c>
      <c r="F233" s="8">
        <v>11.88</v>
      </c>
      <c r="G233" s="8">
        <v>148.44</v>
      </c>
      <c r="H233" s="11">
        <v>0.11</v>
      </c>
      <c r="I233" s="11"/>
      <c r="J233" s="11"/>
      <c r="K233" s="11">
        <v>0.98</v>
      </c>
      <c r="L233" s="11">
        <v>17.25</v>
      </c>
      <c r="M233" s="11">
        <v>65.25</v>
      </c>
      <c r="N233" s="11">
        <v>24.75</v>
      </c>
      <c r="O233" s="11">
        <v>1.5</v>
      </c>
    </row>
    <row r="234" spans="1:15" ht="16.5" thickBot="1" x14ac:dyDescent="0.3">
      <c r="A234" s="13">
        <v>366</v>
      </c>
      <c r="B234" s="10" t="s">
        <v>28</v>
      </c>
      <c r="C234" s="1">
        <v>30</v>
      </c>
      <c r="D234" s="11">
        <v>4.21</v>
      </c>
      <c r="E234" s="11">
        <v>4.1100000000000003</v>
      </c>
      <c r="F234" s="11">
        <v>0</v>
      </c>
      <c r="G234" s="11">
        <v>68.95</v>
      </c>
      <c r="H234" s="8"/>
      <c r="I234" s="8"/>
      <c r="J234" s="8"/>
      <c r="K234" s="8"/>
      <c r="L234" s="8"/>
      <c r="M234" s="8"/>
      <c r="N234" s="8"/>
      <c r="O234" s="8"/>
    </row>
    <row r="235" spans="1:15" ht="15.75" thickBot="1" x14ac:dyDescent="0.3">
      <c r="A235" s="2"/>
      <c r="B235" s="3"/>
      <c r="C235" s="1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6.5" thickBot="1" x14ac:dyDescent="0.3">
      <c r="A236" s="111" t="s">
        <v>30</v>
      </c>
      <c r="B236" s="113"/>
      <c r="C236" s="4">
        <f>C230+C231+C232+C233+C234+C235</f>
        <v>490</v>
      </c>
      <c r="D236" s="15">
        <f>D230+D231+D232+D233+D234+D235</f>
        <v>14.580000000000002</v>
      </c>
      <c r="E236" s="15">
        <f t="shared" ref="E236:O236" si="43">E230+E231+E232+E233+E234+E235</f>
        <v>15.809999999999999</v>
      </c>
      <c r="F236" s="15">
        <f t="shared" si="43"/>
        <v>59.18</v>
      </c>
      <c r="G236" s="15">
        <f t="shared" si="43"/>
        <v>575.29999999999995</v>
      </c>
      <c r="H236" s="15">
        <f t="shared" si="43"/>
        <v>0.41</v>
      </c>
      <c r="I236" s="15">
        <f t="shared" si="43"/>
        <v>2.58</v>
      </c>
      <c r="J236" s="15">
        <f t="shared" si="43"/>
        <v>0.11</v>
      </c>
      <c r="K236" s="15">
        <f t="shared" si="43"/>
        <v>1.21</v>
      </c>
      <c r="L236" s="15">
        <f t="shared" si="43"/>
        <v>367.03</v>
      </c>
      <c r="M236" s="15">
        <f t="shared" si="43"/>
        <v>438.85</v>
      </c>
      <c r="N236" s="15">
        <f t="shared" si="43"/>
        <v>91.07</v>
      </c>
      <c r="O236" s="15">
        <f t="shared" si="43"/>
        <v>3.1500000000000004</v>
      </c>
    </row>
    <row r="237" spans="1:15" ht="16.5" thickBot="1" x14ac:dyDescent="0.3">
      <c r="A237" s="88"/>
      <c r="B237" s="90"/>
      <c r="C237" s="111" t="s">
        <v>93</v>
      </c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3"/>
    </row>
    <row r="238" spans="1:15" ht="16.5" thickBot="1" x14ac:dyDescent="0.3">
      <c r="A238" s="58"/>
      <c r="B238" s="43" t="s">
        <v>105</v>
      </c>
      <c r="C238" s="49">
        <v>200</v>
      </c>
      <c r="D238" s="50">
        <v>5.4</v>
      </c>
      <c r="E238" s="50">
        <v>3</v>
      </c>
      <c r="F238" s="50">
        <v>22.6</v>
      </c>
      <c r="G238" s="50">
        <v>140</v>
      </c>
      <c r="H238" s="44">
        <v>0.08</v>
      </c>
      <c r="I238" s="44">
        <v>2.73</v>
      </c>
      <c r="J238" s="45">
        <v>42.22</v>
      </c>
      <c r="K238" s="44">
        <v>0</v>
      </c>
      <c r="L238" s="44">
        <v>252</v>
      </c>
      <c r="M238" s="44">
        <v>189</v>
      </c>
      <c r="N238" s="44">
        <v>29.44</v>
      </c>
      <c r="O238" s="18">
        <v>0.21</v>
      </c>
    </row>
    <row r="239" spans="1:15" ht="16.5" thickBot="1" x14ac:dyDescent="0.3">
      <c r="A239" s="111" t="s">
        <v>94</v>
      </c>
      <c r="B239" s="113"/>
      <c r="C239" s="26">
        <v>200</v>
      </c>
      <c r="D239" s="28">
        <v>6.08</v>
      </c>
      <c r="E239" s="28">
        <v>5.42</v>
      </c>
      <c r="F239" s="28">
        <v>10.08</v>
      </c>
      <c r="G239" s="28">
        <v>113.33</v>
      </c>
      <c r="H239" s="28">
        <v>0.08</v>
      </c>
      <c r="I239" s="28">
        <v>2.73</v>
      </c>
      <c r="J239" s="24">
        <v>42.22</v>
      </c>
      <c r="K239" s="28">
        <v>0</v>
      </c>
      <c r="L239" s="28">
        <v>252</v>
      </c>
      <c r="M239" s="28">
        <v>189</v>
      </c>
      <c r="N239" s="28">
        <v>29.44</v>
      </c>
      <c r="O239" s="15">
        <v>0.21</v>
      </c>
    </row>
    <row r="240" spans="1:15" ht="16.5" thickBot="1" x14ac:dyDescent="0.3">
      <c r="A240" s="111" t="s">
        <v>31</v>
      </c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3"/>
    </row>
    <row r="241" spans="1:15" ht="16.5" thickBot="1" x14ac:dyDescent="0.3">
      <c r="A241" s="9"/>
      <c r="B241" s="10" t="s">
        <v>29</v>
      </c>
      <c r="C241" s="1">
        <v>50</v>
      </c>
      <c r="D241" s="8">
        <v>4.7</v>
      </c>
      <c r="E241" s="8">
        <v>1.2</v>
      </c>
      <c r="F241" s="8">
        <v>11.51</v>
      </c>
      <c r="G241" s="8">
        <v>229.01</v>
      </c>
      <c r="H241" s="8">
        <v>0.21</v>
      </c>
      <c r="I241" s="8">
        <v>1.3</v>
      </c>
      <c r="J241" s="8">
        <v>0.05</v>
      </c>
      <c r="K241" s="8">
        <v>0.17</v>
      </c>
      <c r="L241" s="8">
        <v>132.15</v>
      </c>
      <c r="M241" s="8">
        <v>184.7</v>
      </c>
      <c r="N241" s="8">
        <v>47.23</v>
      </c>
      <c r="O241" s="8">
        <v>1.21</v>
      </c>
    </row>
    <row r="242" spans="1:15" ht="16.5" thickBot="1" x14ac:dyDescent="0.3">
      <c r="A242" s="6">
        <v>44</v>
      </c>
      <c r="B242" s="7" t="s">
        <v>74</v>
      </c>
      <c r="C242" s="12">
        <v>200</v>
      </c>
      <c r="D242" s="7">
        <v>1.23</v>
      </c>
      <c r="E242" s="8">
        <v>2.31</v>
      </c>
      <c r="F242" s="8">
        <v>8.2799999999999994</v>
      </c>
      <c r="G242" s="8">
        <v>58.92</v>
      </c>
      <c r="H242" s="8"/>
      <c r="I242" s="8">
        <v>25.75</v>
      </c>
      <c r="J242" s="8">
        <v>7.7</v>
      </c>
      <c r="K242" s="8">
        <v>1.88</v>
      </c>
      <c r="L242" s="8">
        <v>27.18</v>
      </c>
      <c r="M242" s="8">
        <v>171.23</v>
      </c>
      <c r="N242" s="8">
        <v>44.13</v>
      </c>
      <c r="O242" s="8">
        <v>2.56</v>
      </c>
    </row>
    <row r="243" spans="1:15" ht="16.5" thickBot="1" x14ac:dyDescent="0.3">
      <c r="A243" s="9">
        <v>180</v>
      </c>
      <c r="B243" s="10" t="s">
        <v>75</v>
      </c>
      <c r="C243" s="1">
        <v>100</v>
      </c>
      <c r="D243" s="11">
        <v>15.82</v>
      </c>
      <c r="E243" s="11">
        <v>4.5599999999999996</v>
      </c>
      <c r="F243" s="11">
        <v>6.74</v>
      </c>
      <c r="G243" s="11">
        <v>134.97999999999999</v>
      </c>
      <c r="H243" s="11">
        <v>0.08</v>
      </c>
      <c r="I243" s="11">
        <v>1.75</v>
      </c>
      <c r="J243" s="11">
        <v>0.18</v>
      </c>
      <c r="K243" s="11">
        <v>6.75</v>
      </c>
      <c r="L243" s="11">
        <v>16.05</v>
      </c>
      <c r="M243" s="11">
        <v>199.46</v>
      </c>
      <c r="N243" s="11">
        <v>25.5</v>
      </c>
      <c r="O243" s="11">
        <v>3.2</v>
      </c>
    </row>
    <row r="244" spans="1:15" ht="16.5" thickBot="1" x14ac:dyDescent="0.3">
      <c r="A244" s="6">
        <v>227</v>
      </c>
      <c r="B244" s="7" t="s">
        <v>54</v>
      </c>
      <c r="C244" s="12">
        <v>150</v>
      </c>
      <c r="D244" s="8">
        <v>1.22</v>
      </c>
      <c r="E244" s="8">
        <v>9.1999999999999993</v>
      </c>
      <c r="F244" s="8">
        <v>31.25</v>
      </c>
      <c r="G244" s="8">
        <v>185.23</v>
      </c>
      <c r="H244" s="8">
        <v>0</v>
      </c>
      <c r="I244" s="8">
        <v>3.36</v>
      </c>
      <c r="J244" s="8">
        <v>0</v>
      </c>
      <c r="K244" s="8">
        <v>1.2E-2</v>
      </c>
      <c r="L244" s="8">
        <v>7.2</v>
      </c>
      <c r="M244" s="8">
        <v>4.2480000000000002</v>
      </c>
      <c r="N244" s="8">
        <v>2.81</v>
      </c>
      <c r="O244" s="8">
        <v>0.34799999999999998</v>
      </c>
    </row>
    <row r="245" spans="1:15" ht="16.5" thickBot="1" x14ac:dyDescent="0.3">
      <c r="A245" s="6">
        <v>11</v>
      </c>
      <c r="B245" s="7" t="s">
        <v>76</v>
      </c>
      <c r="C245" s="12">
        <v>60</v>
      </c>
      <c r="D245" s="8">
        <v>0.54</v>
      </c>
      <c r="E245" s="8">
        <v>3.32</v>
      </c>
      <c r="F245" s="8">
        <v>3.59</v>
      </c>
      <c r="G245" s="8">
        <v>76.86</v>
      </c>
      <c r="H245" s="8">
        <v>0.02</v>
      </c>
      <c r="I245" s="8">
        <v>4</v>
      </c>
      <c r="J245" s="8">
        <v>0</v>
      </c>
      <c r="K245" s="8">
        <v>0.2</v>
      </c>
      <c r="L245" s="8">
        <v>14</v>
      </c>
      <c r="M245" s="8">
        <v>14</v>
      </c>
      <c r="N245" s="8">
        <v>8</v>
      </c>
      <c r="O245" s="8">
        <v>2.8</v>
      </c>
    </row>
    <row r="246" spans="1:15" ht="16.5" thickBot="1" x14ac:dyDescent="0.3">
      <c r="A246" s="13">
        <v>283</v>
      </c>
      <c r="B246" s="10" t="s">
        <v>62</v>
      </c>
      <c r="C246" s="1">
        <v>200</v>
      </c>
      <c r="D246" s="1">
        <v>0.56000000000000005</v>
      </c>
      <c r="E246" s="11">
        <v>0</v>
      </c>
      <c r="F246" s="11">
        <v>27.89</v>
      </c>
      <c r="G246" s="11">
        <v>113.79</v>
      </c>
      <c r="H246" s="11">
        <v>0.11</v>
      </c>
      <c r="I246" s="11"/>
      <c r="J246" s="11"/>
      <c r="K246" s="11">
        <v>0.98</v>
      </c>
      <c r="L246" s="11">
        <v>17.25</v>
      </c>
      <c r="M246" s="11">
        <v>65.25</v>
      </c>
      <c r="N246" s="11">
        <v>24.75</v>
      </c>
      <c r="O246" s="11">
        <v>1.5</v>
      </c>
    </row>
    <row r="247" spans="1:15" ht="16.5" thickBot="1" x14ac:dyDescent="0.3">
      <c r="A247" s="111" t="s">
        <v>32</v>
      </c>
      <c r="B247" s="113"/>
      <c r="C247" s="4">
        <f>C241+C242+C243+C244+C245+C246</f>
        <v>760</v>
      </c>
      <c r="D247" s="5">
        <f>D241+D242+D243+D244+D245+D246</f>
        <v>24.069999999999997</v>
      </c>
      <c r="E247" s="5">
        <f t="shared" ref="E247:O247" si="44">E241+E242+E243+E244+E245+E246</f>
        <v>20.59</v>
      </c>
      <c r="F247" s="5">
        <f t="shared" si="44"/>
        <v>89.26</v>
      </c>
      <c r="G247" s="5">
        <f t="shared" si="44"/>
        <v>798.79</v>
      </c>
      <c r="H247" s="5">
        <f t="shared" si="44"/>
        <v>0.42</v>
      </c>
      <c r="I247" s="5">
        <f t="shared" si="44"/>
        <v>36.160000000000004</v>
      </c>
      <c r="J247" s="5">
        <f t="shared" si="44"/>
        <v>7.93</v>
      </c>
      <c r="K247" s="5">
        <f t="shared" si="44"/>
        <v>9.9920000000000009</v>
      </c>
      <c r="L247" s="5">
        <f t="shared" si="44"/>
        <v>213.83</v>
      </c>
      <c r="M247" s="5">
        <f t="shared" si="44"/>
        <v>638.88800000000003</v>
      </c>
      <c r="N247" s="5">
        <f t="shared" si="44"/>
        <v>152.42000000000002</v>
      </c>
      <c r="O247" s="5">
        <f t="shared" si="44"/>
        <v>11.618</v>
      </c>
    </row>
    <row r="248" spans="1:15" ht="16.5" thickBot="1" x14ac:dyDescent="0.3">
      <c r="A248" s="106"/>
      <c r="B248" s="108"/>
      <c r="C248" s="106" t="s">
        <v>108</v>
      </c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8"/>
    </row>
    <row r="249" spans="1:15" ht="16.5" thickBot="1" x14ac:dyDescent="0.3">
      <c r="A249" s="36">
        <v>300</v>
      </c>
      <c r="B249" s="37" t="s">
        <v>52</v>
      </c>
      <c r="C249" s="38">
        <v>200</v>
      </c>
      <c r="D249" s="3">
        <v>0.12</v>
      </c>
      <c r="E249" s="3">
        <v>0</v>
      </c>
      <c r="F249" s="3">
        <v>12.04</v>
      </c>
      <c r="G249" s="3">
        <v>48.64</v>
      </c>
      <c r="H249" s="41">
        <v>0</v>
      </c>
      <c r="I249" s="40">
        <v>0.03</v>
      </c>
      <c r="J249" s="40">
        <v>0</v>
      </c>
      <c r="K249" s="11">
        <v>0</v>
      </c>
      <c r="L249" s="41">
        <v>10</v>
      </c>
      <c r="M249" s="40">
        <v>2.5</v>
      </c>
      <c r="N249" s="41">
        <v>1.3</v>
      </c>
      <c r="O249" s="39">
        <v>0.28000000000000003</v>
      </c>
    </row>
    <row r="250" spans="1:15" ht="16.5" thickBot="1" x14ac:dyDescent="0.3">
      <c r="A250" s="29"/>
      <c r="B250" s="37" t="s">
        <v>97</v>
      </c>
      <c r="C250" s="1">
        <v>50</v>
      </c>
      <c r="D250" s="8">
        <v>4.7</v>
      </c>
      <c r="E250" s="8">
        <v>1.2</v>
      </c>
      <c r="F250" s="8">
        <v>11.51</v>
      </c>
      <c r="G250" s="8">
        <v>229.01</v>
      </c>
      <c r="H250" s="41">
        <v>0.3</v>
      </c>
      <c r="I250" s="40">
        <v>34.770000000000003</v>
      </c>
      <c r="J250" s="40">
        <v>354.75</v>
      </c>
      <c r="K250" s="11">
        <v>1.02</v>
      </c>
      <c r="L250" s="41">
        <v>140.76</v>
      </c>
      <c r="M250" s="40">
        <v>372.34</v>
      </c>
      <c r="N250" s="41">
        <v>60.26</v>
      </c>
      <c r="O250" s="39">
        <v>4.59</v>
      </c>
    </row>
    <row r="251" spans="1:15" ht="16.5" thickBot="1" x14ac:dyDescent="0.3">
      <c r="A251" s="36"/>
      <c r="B251" s="7" t="s">
        <v>59</v>
      </c>
      <c r="C251" s="12">
        <v>100</v>
      </c>
      <c r="D251" s="8">
        <v>3.2</v>
      </c>
      <c r="E251" s="8">
        <v>1.5</v>
      </c>
      <c r="F251" s="8">
        <v>5.9</v>
      </c>
      <c r="G251" s="46">
        <v>17.5</v>
      </c>
      <c r="H251" s="41">
        <v>1E-3</v>
      </c>
      <c r="I251" s="40">
        <v>1.38</v>
      </c>
      <c r="J251" s="40">
        <v>0</v>
      </c>
      <c r="K251" s="11">
        <v>0</v>
      </c>
      <c r="L251" s="41">
        <v>4.54</v>
      </c>
      <c r="M251" s="40">
        <v>5.71</v>
      </c>
      <c r="N251" s="41">
        <v>3.29</v>
      </c>
      <c r="O251" s="39">
        <v>0.15</v>
      </c>
    </row>
    <row r="252" spans="1:15" ht="16.5" customHeight="1" thickBot="1" x14ac:dyDescent="0.3">
      <c r="A252" s="117" t="s">
        <v>117</v>
      </c>
      <c r="B252" s="118"/>
      <c r="C252" s="85">
        <f>C249+C250+C251</f>
        <v>350</v>
      </c>
      <c r="D252" s="33">
        <f>D249+D250+D251</f>
        <v>8.02</v>
      </c>
      <c r="E252" s="33">
        <f t="shared" ref="E252:O252" si="45">E249+E250+E251</f>
        <v>2.7</v>
      </c>
      <c r="F252" s="33">
        <f t="shared" si="45"/>
        <v>29.449999999999996</v>
      </c>
      <c r="G252" s="33">
        <f t="shared" si="45"/>
        <v>295.14999999999998</v>
      </c>
      <c r="H252" s="33">
        <f t="shared" si="45"/>
        <v>0.30099999999999999</v>
      </c>
      <c r="I252" s="33">
        <f t="shared" si="45"/>
        <v>36.180000000000007</v>
      </c>
      <c r="J252" s="33">
        <f t="shared" si="45"/>
        <v>354.75</v>
      </c>
      <c r="K252" s="33">
        <f t="shared" si="45"/>
        <v>1.02</v>
      </c>
      <c r="L252" s="33">
        <f t="shared" si="45"/>
        <v>155.29999999999998</v>
      </c>
      <c r="M252" s="33">
        <f t="shared" si="45"/>
        <v>380.54999999999995</v>
      </c>
      <c r="N252" s="33">
        <f t="shared" si="45"/>
        <v>64.849999999999994</v>
      </c>
      <c r="O252" s="33">
        <f t="shared" si="45"/>
        <v>5.0200000000000005</v>
      </c>
    </row>
    <row r="253" spans="1:15" ht="16.5" thickBot="1" x14ac:dyDescent="0.3">
      <c r="A253" s="85"/>
      <c r="B253" s="107" t="s">
        <v>87</v>
      </c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8"/>
    </row>
    <row r="254" spans="1:15" ht="16.5" thickBot="1" x14ac:dyDescent="0.3">
      <c r="A254" s="38"/>
      <c r="B254" s="10"/>
      <c r="C254" s="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ht="16.5" thickBot="1" x14ac:dyDescent="0.3">
      <c r="A255" s="38">
        <v>211</v>
      </c>
      <c r="B255" s="7" t="s">
        <v>162</v>
      </c>
      <c r="C255" s="12">
        <v>200</v>
      </c>
      <c r="D255" s="8">
        <v>12.89</v>
      </c>
      <c r="E255" s="8">
        <v>20.32</v>
      </c>
      <c r="F255" s="8">
        <v>70.16</v>
      </c>
      <c r="G255" s="8">
        <v>372.47</v>
      </c>
      <c r="H255" s="8"/>
      <c r="I255" s="8"/>
      <c r="J255" s="8"/>
      <c r="K255" s="8"/>
      <c r="L255" s="8"/>
      <c r="M255" s="8"/>
      <c r="N255" s="8"/>
      <c r="O255" s="8"/>
    </row>
    <row r="256" spans="1:15" ht="16.5" thickBot="1" x14ac:dyDescent="0.3">
      <c r="A256" s="38">
        <v>1</v>
      </c>
      <c r="B256" s="7" t="s">
        <v>163</v>
      </c>
      <c r="C256" s="12">
        <v>100</v>
      </c>
      <c r="D256" s="8">
        <v>1.23</v>
      </c>
      <c r="E256" s="8">
        <v>8.14</v>
      </c>
      <c r="F256" s="8">
        <v>39.979999999999997</v>
      </c>
      <c r="G256" s="8">
        <v>129.26</v>
      </c>
      <c r="H256" s="8">
        <v>0</v>
      </c>
      <c r="I256" s="8">
        <v>0.27</v>
      </c>
      <c r="J256" s="8">
        <v>0</v>
      </c>
      <c r="K256" s="8">
        <v>0</v>
      </c>
      <c r="L256" s="8">
        <v>12.73</v>
      </c>
      <c r="M256" s="8">
        <v>13.78</v>
      </c>
      <c r="N256" s="8">
        <v>3.73</v>
      </c>
      <c r="O256" s="8">
        <v>0.75</v>
      </c>
    </row>
    <row r="257" spans="1:15" ht="16.5" thickBot="1" x14ac:dyDescent="0.3">
      <c r="A257" s="31"/>
      <c r="B257" s="10" t="s">
        <v>29</v>
      </c>
      <c r="C257" s="1">
        <v>50</v>
      </c>
      <c r="D257" s="8">
        <v>4.7</v>
      </c>
      <c r="E257" s="8">
        <v>1.2</v>
      </c>
      <c r="F257" s="8">
        <v>11.51</v>
      </c>
      <c r="G257" s="8">
        <v>229.01</v>
      </c>
      <c r="H257" s="41">
        <v>0.3</v>
      </c>
      <c r="I257" s="40">
        <v>34.770000000000003</v>
      </c>
      <c r="J257" s="40">
        <v>354.75</v>
      </c>
      <c r="K257" s="11">
        <v>1.02</v>
      </c>
      <c r="L257" s="41">
        <v>140.76</v>
      </c>
      <c r="M257" s="40">
        <v>372.34</v>
      </c>
      <c r="N257" s="41">
        <v>60.26</v>
      </c>
      <c r="O257" s="39">
        <v>4.59</v>
      </c>
    </row>
    <row r="258" spans="1:15" ht="16.5" thickBot="1" x14ac:dyDescent="0.3">
      <c r="A258" s="29"/>
      <c r="B258" s="37" t="s">
        <v>119</v>
      </c>
      <c r="C258" s="54">
        <v>50</v>
      </c>
      <c r="D258" s="40">
        <v>4.9000000000000004</v>
      </c>
      <c r="E258" s="40">
        <v>4.6900000000000004</v>
      </c>
      <c r="F258" s="11">
        <v>25.2</v>
      </c>
      <c r="G258" s="40">
        <v>277</v>
      </c>
      <c r="H258" s="96"/>
      <c r="I258" s="32"/>
      <c r="J258" s="32"/>
      <c r="K258" s="5"/>
      <c r="L258" s="30"/>
      <c r="M258" s="32"/>
      <c r="N258" s="30"/>
      <c r="O258" s="32"/>
    </row>
    <row r="259" spans="1:15" ht="16.5" thickBot="1" x14ac:dyDescent="0.3">
      <c r="A259" s="29"/>
      <c r="B259" s="29" t="s">
        <v>88</v>
      </c>
      <c r="C259" s="31">
        <f>C254+C255+C256+C257+C258</f>
        <v>400</v>
      </c>
      <c r="D259" s="32">
        <f>D254+D255+D256+D257+D258</f>
        <v>23.72</v>
      </c>
      <c r="E259" s="32">
        <f>E254+E255+E256+E257+E258</f>
        <v>34.35</v>
      </c>
      <c r="F259" s="5">
        <f>F254+F255+F256+F257+F258</f>
        <v>146.85</v>
      </c>
      <c r="G259" s="32">
        <f>G254+G255+G256+G257+G258</f>
        <v>1007.74</v>
      </c>
      <c r="H259" s="30">
        <f>H254+H255+H256+H257</f>
        <v>0.3</v>
      </c>
      <c r="I259" s="30">
        <f t="shared" ref="I259:O259" si="46">I254+I255+I256+I257</f>
        <v>35.040000000000006</v>
      </c>
      <c r="J259" s="30">
        <f t="shared" si="46"/>
        <v>354.75</v>
      </c>
      <c r="K259" s="30">
        <f t="shared" si="46"/>
        <v>1.02</v>
      </c>
      <c r="L259" s="30">
        <f t="shared" si="46"/>
        <v>153.48999999999998</v>
      </c>
      <c r="M259" s="30">
        <f t="shared" si="46"/>
        <v>386.11999999999995</v>
      </c>
      <c r="N259" s="30">
        <f t="shared" si="46"/>
        <v>63.989999999999995</v>
      </c>
      <c r="O259" s="30">
        <f t="shared" si="46"/>
        <v>5.34</v>
      </c>
    </row>
    <row r="260" spans="1:15" ht="16.5" customHeight="1" thickBot="1" x14ac:dyDescent="0.3">
      <c r="A260" s="106" t="s">
        <v>118</v>
      </c>
      <c r="B260" s="108"/>
      <c r="C260" s="16">
        <f>C259+C252+C247+C239+C236</f>
        <v>2200</v>
      </c>
      <c r="D260" s="5">
        <f>D236+D239+D247+D252+D259</f>
        <v>76.47</v>
      </c>
      <c r="E260" s="5">
        <f t="shared" ref="E260:O260" si="47">E236+E239+E247+E252+E259</f>
        <v>78.87</v>
      </c>
      <c r="F260" s="5">
        <f t="shared" si="47"/>
        <v>334.82</v>
      </c>
      <c r="G260" s="5">
        <f t="shared" si="47"/>
        <v>2790.3100000000004</v>
      </c>
      <c r="H260" s="5">
        <f t="shared" si="47"/>
        <v>1.5109999999999999</v>
      </c>
      <c r="I260" s="5">
        <f t="shared" si="47"/>
        <v>112.69000000000001</v>
      </c>
      <c r="J260" s="5">
        <f t="shared" si="47"/>
        <v>759.76</v>
      </c>
      <c r="K260" s="5">
        <f t="shared" si="47"/>
        <v>13.242000000000001</v>
      </c>
      <c r="L260" s="5">
        <f t="shared" si="47"/>
        <v>1141.6499999999999</v>
      </c>
      <c r="M260" s="5">
        <f t="shared" si="47"/>
        <v>2033.4079999999999</v>
      </c>
      <c r="N260" s="5">
        <f t="shared" si="47"/>
        <v>401.77</v>
      </c>
      <c r="O260" s="5">
        <f t="shared" si="47"/>
        <v>25.338000000000001</v>
      </c>
    </row>
    <row r="261" spans="1:15" ht="16.5" customHeight="1" thickBot="1" x14ac:dyDescent="0.3">
      <c r="A261" s="104" t="s">
        <v>8</v>
      </c>
      <c r="B261" s="104" t="s">
        <v>9</v>
      </c>
      <c r="C261" s="104" t="s">
        <v>10</v>
      </c>
      <c r="D261" s="106" t="s">
        <v>11</v>
      </c>
      <c r="E261" s="107"/>
      <c r="F261" s="108"/>
      <c r="G261" s="104" t="s">
        <v>12</v>
      </c>
      <c r="H261" s="106" t="s">
        <v>13</v>
      </c>
      <c r="I261" s="107"/>
      <c r="J261" s="107"/>
      <c r="K261" s="108"/>
      <c r="L261" s="106" t="s">
        <v>14</v>
      </c>
      <c r="M261" s="107"/>
      <c r="N261" s="107"/>
      <c r="O261" s="108"/>
    </row>
    <row r="262" spans="1:15" ht="16.5" thickBot="1" x14ac:dyDescent="0.3">
      <c r="A262" s="105"/>
      <c r="B262" s="105"/>
      <c r="C262" s="105"/>
      <c r="D262" s="16" t="s">
        <v>15</v>
      </c>
      <c r="E262" s="16" t="s">
        <v>16</v>
      </c>
      <c r="F262" s="16" t="s">
        <v>17</v>
      </c>
      <c r="G262" s="105"/>
      <c r="H262" s="16" t="s">
        <v>18</v>
      </c>
      <c r="I262" s="16" t="s">
        <v>19</v>
      </c>
      <c r="J262" s="16" t="s">
        <v>20</v>
      </c>
      <c r="K262" s="16" t="s">
        <v>21</v>
      </c>
      <c r="L262" s="16" t="s">
        <v>22</v>
      </c>
      <c r="M262" s="16" t="s">
        <v>23</v>
      </c>
      <c r="N262" s="16" t="s">
        <v>24</v>
      </c>
      <c r="O262" s="16" t="s">
        <v>25</v>
      </c>
    </row>
    <row r="263" spans="1:15" ht="16.5" thickBot="1" x14ac:dyDescent="0.3">
      <c r="A263" s="109" t="s">
        <v>120</v>
      </c>
      <c r="B263" s="110"/>
      <c r="C263" s="17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</row>
    <row r="264" spans="1:15" ht="16.5" thickBot="1" x14ac:dyDescent="0.3">
      <c r="A264" s="111" t="s">
        <v>27</v>
      </c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3"/>
    </row>
    <row r="265" spans="1:15" ht="16.5" thickBot="1" x14ac:dyDescent="0.3">
      <c r="A265" s="20"/>
      <c r="B265" s="10" t="s">
        <v>29</v>
      </c>
      <c r="C265" s="1">
        <v>100</v>
      </c>
      <c r="D265" s="8">
        <v>8.1</v>
      </c>
      <c r="E265" s="8">
        <v>1.2</v>
      </c>
      <c r="F265" s="8">
        <v>12.31</v>
      </c>
      <c r="G265" s="8">
        <v>231.01</v>
      </c>
      <c r="H265" s="8">
        <v>0.06</v>
      </c>
      <c r="I265" s="8">
        <v>1.1200000000000001</v>
      </c>
      <c r="J265" s="8">
        <v>0.04</v>
      </c>
      <c r="K265" s="8">
        <v>2.14</v>
      </c>
      <c r="L265" s="8">
        <v>15.72</v>
      </c>
      <c r="M265" s="8">
        <v>91.87</v>
      </c>
      <c r="N265" s="8">
        <v>26.98</v>
      </c>
      <c r="O265" s="8">
        <v>1.04</v>
      </c>
    </row>
    <row r="266" spans="1:15" ht="16.5" thickBot="1" x14ac:dyDescent="0.3">
      <c r="A266" s="9">
        <v>365</v>
      </c>
      <c r="B266" s="7" t="s">
        <v>58</v>
      </c>
      <c r="C266" s="12">
        <v>10</v>
      </c>
      <c r="D266" s="11">
        <v>0.1</v>
      </c>
      <c r="E266" s="11">
        <v>7.2</v>
      </c>
      <c r="F266" s="11">
        <v>0.1</v>
      </c>
      <c r="G266" s="11">
        <v>66</v>
      </c>
      <c r="H266" s="11">
        <v>0.13</v>
      </c>
      <c r="I266" s="11">
        <v>0</v>
      </c>
      <c r="J266" s="11">
        <v>0.02</v>
      </c>
      <c r="K266" s="11">
        <v>0.4</v>
      </c>
      <c r="L266" s="11">
        <v>18</v>
      </c>
      <c r="M266" s="11">
        <v>103.71</v>
      </c>
      <c r="N266" s="11">
        <v>11.93</v>
      </c>
      <c r="O266" s="11">
        <v>1.27</v>
      </c>
    </row>
    <row r="267" spans="1:15" ht="16.5" thickBot="1" x14ac:dyDescent="0.3">
      <c r="A267" s="6">
        <v>53</v>
      </c>
      <c r="B267" s="10" t="s">
        <v>165</v>
      </c>
      <c r="C267" s="1">
        <v>200</v>
      </c>
      <c r="D267" s="11">
        <v>1.32</v>
      </c>
      <c r="E267" s="11">
        <v>0.11</v>
      </c>
      <c r="F267" s="11">
        <v>33.979999999999997</v>
      </c>
      <c r="G267" s="11">
        <v>39.56</v>
      </c>
      <c r="H267" s="8">
        <v>2.5000000000000001E-2</v>
      </c>
      <c r="I267" s="8">
        <v>0.35</v>
      </c>
      <c r="J267" s="8">
        <v>0</v>
      </c>
      <c r="K267" s="8">
        <v>6.3E-2</v>
      </c>
      <c r="L267" s="8">
        <v>116.96</v>
      </c>
      <c r="M267" s="8">
        <v>86.23</v>
      </c>
      <c r="N267" s="8">
        <v>17.13</v>
      </c>
      <c r="O267" s="8">
        <v>0.68</v>
      </c>
    </row>
    <row r="268" spans="1:15" ht="16.5" thickBot="1" x14ac:dyDescent="0.3">
      <c r="A268" s="13">
        <v>366</v>
      </c>
      <c r="B268" s="10" t="s">
        <v>28</v>
      </c>
      <c r="C268" s="1">
        <v>40</v>
      </c>
      <c r="D268" s="11">
        <v>5.62</v>
      </c>
      <c r="E268" s="11">
        <v>6.27</v>
      </c>
      <c r="F268" s="11">
        <v>0</v>
      </c>
      <c r="G268" s="11">
        <v>121.3</v>
      </c>
      <c r="H268" s="11"/>
      <c r="I268" s="11"/>
      <c r="J268" s="11"/>
      <c r="K268" s="11"/>
      <c r="L268" s="11"/>
      <c r="M268" s="11"/>
      <c r="N268" s="11"/>
      <c r="O268" s="11"/>
    </row>
    <row r="269" spans="1:15" ht="16.5" thickBot="1" x14ac:dyDescent="0.3">
      <c r="A269" s="13">
        <v>300</v>
      </c>
      <c r="B269" s="53" t="s">
        <v>52</v>
      </c>
      <c r="C269" s="54">
        <v>200</v>
      </c>
      <c r="D269" s="3">
        <v>0.12</v>
      </c>
      <c r="E269" s="3">
        <v>0</v>
      </c>
      <c r="F269" s="3">
        <v>12.04</v>
      </c>
      <c r="G269" s="3">
        <v>48.64</v>
      </c>
      <c r="H269" s="41">
        <v>0</v>
      </c>
      <c r="I269" s="40">
        <v>0.03</v>
      </c>
      <c r="J269" s="40">
        <v>0</v>
      </c>
      <c r="K269" s="11">
        <v>0</v>
      </c>
      <c r="L269" s="41">
        <v>10</v>
      </c>
      <c r="M269" s="40">
        <v>2.5</v>
      </c>
      <c r="N269" s="41">
        <v>1.3</v>
      </c>
      <c r="O269" s="39">
        <v>0.28000000000000003</v>
      </c>
    </row>
    <row r="270" spans="1:15" ht="16.5" thickBot="1" x14ac:dyDescent="0.3">
      <c r="A270" s="111" t="s">
        <v>30</v>
      </c>
      <c r="B270" s="113"/>
      <c r="C270" s="4">
        <f>C265+C266+C267+C268+C269</f>
        <v>550</v>
      </c>
      <c r="D270" s="15">
        <f>D265+D266+D267+D268+D269</f>
        <v>15.26</v>
      </c>
      <c r="E270" s="15">
        <f t="shared" ref="E270:O270" si="48">E265+E266+E267+E268+E269</f>
        <v>14.78</v>
      </c>
      <c r="F270" s="15">
        <f t="shared" si="48"/>
        <v>58.43</v>
      </c>
      <c r="G270" s="15">
        <f t="shared" si="48"/>
        <v>506.51</v>
      </c>
      <c r="H270" s="15">
        <f t="shared" si="48"/>
        <v>0.215</v>
      </c>
      <c r="I270" s="15">
        <f t="shared" si="48"/>
        <v>1.5000000000000002</v>
      </c>
      <c r="J270" s="15">
        <f t="shared" si="48"/>
        <v>0.06</v>
      </c>
      <c r="K270" s="15">
        <f t="shared" si="48"/>
        <v>2.6030000000000002</v>
      </c>
      <c r="L270" s="15">
        <f t="shared" si="48"/>
        <v>160.68</v>
      </c>
      <c r="M270" s="15">
        <f t="shared" si="48"/>
        <v>284.31</v>
      </c>
      <c r="N270" s="15">
        <f t="shared" si="48"/>
        <v>57.339999999999989</v>
      </c>
      <c r="O270" s="15">
        <f t="shared" si="48"/>
        <v>3.2700000000000005</v>
      </c>
    </row>
    <row r="271" spans="1:15" ht="16.5" thickBot="1" x14ac:dyDescent="0.3">
      <c r="A271" s="88"/>
      <c r="B271" s="90"/>
      <c r="C271" s="111" t="s">
        <v>93</v>
      </c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3"/>
    </row>
    <row r="272" spans="1:15" ht="16.5" thickBot="1" x14ac:dyDescent="0.3">
      <c r="A272" s="54">
        <v>281</v>
      </c>
      <c r="B272" s="10" t="s">
        <v>147</v>
      </c>
      <c r="C272" s="1">
        <v>200</v>
      </c>
      <c r="D272" s="10">
        <v>0.63</v>
      </c>
      <c r="E272" s="11">
        <v>0</v>
      </c>
      <c r="F272" s="11">
        <v>40.15</v>
      </c>
      <c r="G272" s="11">
        <v>157.22</v>
      </c>
      <c r="H272" s="27"/>
      <c r="I272" s="27"/>
      <c r="J272" s="24"/>
      <c r="K272" s="27"/>
      <c r="L272" s="27"/>
      <c r="M272" s="27"/>
      <c r="N272" s="27"/>
      <c r="O272" s="15"/>
    </row>
    <row r="273" spans="1:15" ht="16.5" thickBot="1" x14ac:dyDescent="0.3">
      <c r="A273" s="88"/>
      <c r="B273" s="55" t="s">
        <v>94</v>
      </c>
      <c r="C273" s="26">
        <v>200</v>
      </c>
      <c r="D273" s="28">
        <v>5.4</v>
      </c>
      <c r="E273" s="28">
        <v>3</v>
      </c>
      <c r="F273" s="28">
        <v>22.6</v>
      </c>
      <c r="G273" s="28">
        <v>140</v>
      </c>
      <c r="H273" s="28"/>
      <c r="I273" s="28"/>
      <c r="J273" s="24"/>
      <c r="K273" s="28"/>
      <c r="L273" s="28"/>
      <c r="M273" s="28"/>
      <c r="N273" s="28"/>
      <c r="O273" s="15"/>
    </row>
    <row r="274" spans="1:15" ht="16.5" thickBot="1" x14ac:dyDescent="0.3">
      <c r="A274" s="111" t="s">
        <v>31</v>
      </c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3"/>
    </row>
    <row r="275" spans="1:15" ht="16.5" thickBot="1" x14ac:dyDescent="0.3">
      <c r="A275" s="9"/>
      <c r="B275" s="10" t="s">
        <v>29</v>
      </c>
      <c r="C275" s="1">
        <v>50</v>
      </c>
      <c r="D275" s="8">
        <v>4.7</v>
      </c>
      <c r="E275" s="8">
        <v>1.2</v>
      </c>
      <c r="F275" s="8">
        <v>11.51</v>
      </c>
      <c r="G275" s="8">
        <v>229.01</v>
      </c>
      <c r="H275" s="11">
        <v>0.02</v>
      </c>
      <c r="I275" s="11">
        <v>1.67</v>
      </c>
      <c r="J275" s="11">
        <v>0</v>
      </c>
      <c r="K275" s="11">
        <v>4.04</v>
      </c>
      <c r="L275" s="11">
        <v>27.78</v>
      </c>
      <c r="M275" s="11">
        <v>31.98</v>
      </c>
      <c r="N275" s="11">
        <v>16.170000000000002</v>
      </c>
      <c r="O275" s="11">
        <v>1.02</v>
      </c>
    </row>
    <row r="276" spans="1:15" ht="32.25" thickBot="1" x14ac:dyDescent="0.3">
      <c r="A276" s="71">
        <v>66</v>
      </c>
      <c r="B276" s="60" t="s">
        <v>77</v>
      </c>
      <c r="C276" s="72">
        <v>250</v>
      </c>
      <c r="D276" s="7">
        <v>0.54</v>
      </c>
      <c r="E276" s="8">
        <v>1.61</v>
      </c>
      <c r="F276" s="8">
        <v>14.67</v>
      </c>
      <c r="G276" s="8">
        <v>53.15</v>
      </c>
      <c r="H276" s="8">
        <v>0.09</v>
      </c>
      <c r="I276" s="8">
        <v>14.84</v>
      </c>
      <c r="J276" s="8">
        <v>0</v>
      </c>
      <c r="K276" s="8">
        <v>2.08</v>
      </c>
      <c r="L276" s="8">
        <v>23.3</v>
      </c>
      <c r="M276" s="8">
        <v>58.64</v>
      </c>
      <c r="N276" s="8">
        <v>24.2</v>
      </c>
      <c r="O276" s="8">
        <v>0.89</v>
      </c>
    </row>
    <row r="277" spans="1:15" ht="16.5" thickBot="1" x14ac:dyDescent="0.3">
      <c r="A277" s="73">
        <v>241</v>
      </c>
      <c r="B277" s="53" t="s">
        <v>99</v>
      </c>
      <c r="C277" s="54">
        <v>220</v>
      </c>
      <c r="D277" s="39">
        <v>15.64</v>
      </c>
      <c r="E277" s="40">
        <v>18.29</v>
      </c>
      <c r="F277" s="11">
        <v>53.21</v>
      </c>
      <c r="G277" s="40">
        <v>225.21</v>
      </c>
      <c r="H277" s="11">
        <v>0.38</v>
      </c>
      <c r="I277" s="11">
        <v>3.07</v>
      </c>
      <c r="J277" s="11">
        <v>64.5</v>
      </c>
      <c r="K277" s="11">
        <v>2.75</v>
      </c>
      <c r="L277" s="11">
        <v>50.8</v>
      </c>
      <c r="M277" s="11">
        <v>370.43</v>
      </c>
      <c r="N277" s="11">
        <v>56.45</v>
      </c>
      <c r="O277" s="11">
        <v>1.23</v>
      </c>
    </row>
    <row r="278" spans="1:15" ht="32.25" thickBot="1" x14ac:dyDescent="0.3">
      <c r="A278" s="6">
        <v>205</v>
      </c>
      <c r="B278" s="7" t="s">
        <v>201</v>
      </c>
      <c r="C278" s="12">
        <v>100</v>
      </c>
      <c r="D278" s="8">
        <v>2.57</v>
      </c>
      <c r="E278" s="8">
        <v>1.01</v>
      </c>
      <c r="F278" s="8">
        <v>1.1000000000000001</v>
      </c>
      <c r="G278" s="8">
        <v>239.63</v>
      </c>
      <c r="H278" s="8"/>
      <c r="I278" s="8"/>
      <c r="J278" s="8"/>
      <c r="K278" s="8"/>
      <c r="L278" s="8"/>
      <c r="M278" s="8"/>
      <c r="N278" s="8"/>
      <c r="O278" s="8"/>
    </row>
    <row r="279" spans="1:15" ht="16.5" thickBot="1" x14ac:dyDescent="0.3">
      <c r="A279" s="6">
        <v>30</v>
      </c>
      <c r="B279" s="7" t="s">
        <v>78</v>
      </c>
      <c r="C279" s="12">
        <v>100</v>
      </c>
      <c r="D279" s="8">
        <v>1.41</v>
      </c>
      <c r="E279" s="8">
        <v>2.1</v>
      </c>
      <c r="F279" s="8">
        <v>0.56999999999999995</v>
      </c>
      <c r="G279" s="8">
        <v>74.180000000000007</v>
      </c>
      <c r="H279" s="8"/>
      <c r="I279" s="8"/>
      <c r="J279" s="8"/>
      <c r="K279" s="8"/>
      <c r="L279" s="8"/>
      <c r="M279" s="8"/>
      <c r="N279" s="8"/>
      <c r="O279" s="8"/>
    </row>
    <row r="280" spans="1:15" ht="16.5" thickBot="1" x14ac:dyDescent="0.3">
      <c r="A280" s="9">
        <v>283</v>
      </c>
      <c r="B280" s="10" t="s">
        <v>62</v>
      </c>
      <c r="C280" s="1">
        <v>200</v>
      </c>
      <c r="D280" s="1">
        <v>0.56000000000000005</v>
      </c>
      <c r="E280" s="11">
        <v>0</v>
      </c>
      <c r="F280" s="11">
        <v>27.89</v>
      </c>
      <c r="G280" s="11">
        <v>113.79</v>
      </c>
      <c r="H280" s="11">
        <v>0.11</v>
      </c>
      <c r="I280" s="11"/>
      <c r="J280" s="11"/>
      <c r="K280" s="11">
        <v>0.98</v>
      </c>
      <c r="L280" s="11">
        <v>17.25</v>
      </c>
      <c r="M280" s="11">
        <v>65.25</v>
      </c>
      <c r="N280" s="11">
        <v>24.75</v>
      </c>
      <c r="O280" s="11">
        <v>1.5</v>
      </c>
    </row>
    <row r="281" spans="1:15" ht="16.5" thickBot="1" x14ac:dyDescent="0.3">
      <c r="A281" s="111" t="s">
        <v>32</v>
      </c>
      <c r="B281" s="113"/>
      <c r="C281" s="4">
        <f>C275+C276+C277+C278+C279</f>
        <v>720</v>
      </c>
      <c r="D281" s="5">
        <f>D275+D276+D277+D278+D279</f>
        <v>24.860000000000003</v>
      </c>
      <c r="E281" s="5">
        <f t="shared" ref="E281:O281" si="49">E275+E276+E277+E278+E279</f>
        <v>24.21</v>
      </c>
      <c r="F281" s="5">
        <f t="shared" si="49"/>
        <v>81.059999999999988</v>
      </c>
      <c r="G281" s="5">
        <f t="shared" si="49"/>
        <v>821.18000000000006</v>
      </c>
      <c r="H281" s="5">
        <f t="shared" si="49"/>
        <v>0.49</v>
      </c>
      <c r="I281" s="5">
        <f t="shared" si="49"/>
        <v>19.579999999999998</v>
      </c>
      <c r="J281" s="5">
        <f t="shared" si="49"/>
        <v>64.5</v>
      </c>
      <c r="K281" s="5">
        <f t="shared" si="49"/>
        <v>8.870000000000001</v>
      </c>
      <c r="L281" s="5">
        <f t="shared" si="49"/>
        <v>101.88</v>
      </c>
      <c r="M281" s="5">
        <f t="shared" si="49"/>
        <v>461.05</v>
      </c>
      <c r="N281" s="5">
        <f t="shared" si="49"/>
        <v>96.820000000000007</v>
      </c>
      <c r="O281" s="5">
        <f t="shared" si="49"/>
        <v>3.14</v>
      </c>
    </row>
    <row r="282" spans="1:15" ht="16.5" thickBot="1" x14ac:dyDescent="0.3">
      <c r="A282" s="29"/>
      <c r="B282" s="29"/>
      <c r="C282" s="106" t="s">
        <v>108</v>
      </c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8"/>
    </row>
    <row r="283" spans="1:15" ht="16.5" thickBot="1" x14ac:dyDescent="0.3">
      <c r="A283" s="36">
        <v>300</v>
      </c>
      <c r="B283" s="37" t="s">
        <v>52</v>
      </c>
      <c r="C283" s="38">
        <v>200</v>
      </c>
      <c r="D283" s="3">
        <v>0.12</v>
      </c>
      <c r="E283" s="3">
        <v>0</v>
      </c>
      <c r="F283" s="3">
        <v>12.04</v>
      </c>
      <c r="G283" s="3">
        <v>48.64</v>
      </c>
      <c r="H283" s="41">
        <v>0</v>
      </c>
      <c r="I283" s="40">
        <v>0.03</v>
      </c>
      <c r="J283" s="40">
        <v>0</v>
      </c>
      <c r="K283" s="11">
        <v>0</v>
      </c>
      <c r="L283" s="41">
        <v>10</v>
      </c>
      <c r="M283" s="40">
        <v>2.5</v>
      </c>
      <c r="N283" s="41">
        <v>1.3</v>
      </c>
      <c r="O283" s="39">
        <v>0.28000000000000003</v>
      </c>
    </row>
    <row r="284" spans="1:15" ht="16.5" thickBot="1" x14ac:dyDescent="0.3">
      <c r="A284" s="29"/>
      <c r="B284" s="47" t="s">
        <v>121</v>
      </c>
      <c r="C284" s="38">
        <v>50</v>
      </c>
      <c r="D284" s="39">
        <v>3.85</v>
      </c>
      <c r="E284" s="40">
        <v>2.4500000000000002</v>
      </c>
      <c r="F284" s="39">
        <v>22.7</v>
      </c>
      <c r="G284" s="40">
        <v>157.5</v>
      </c>
      <c r="H284" s="86"/>
      <c r="I284" s="31"/>
      <c r="J284" s="31"/>
      <c r="K284" s="86"/>
      <c r="L284" s="86"/>
      <c r="M284" s="31"/>
      <c r="N284" s="86"/>
      <c r="O284" s="16"/>
    </row>
    <row r="285" spans="1:15" ht="16.5" thickBot="1" x14ac:dyDescent="0.3">
      <c r="A285" s="31"/>
      <c r="B285" s="7" t="s">
        <v>168</v>
      </c>
      <c r="C285" s="12">
        <v>50</v>
      </c>
      <c r="D285" s="8">
        <v>1.22</v>
      </c>
      <c r="E285" s="8">
        <v>4.49</v>
      </c>
      <c r="F285" s="8">
        <v>4.92</v>
      </c>
      <c r="G285" s="8">
        <v>136.38</v>
      </c>
      <c r="H285" s="8">
        <v>0</v>
      </c>
      <c r="I285" s="8">
        <v>0</v>
      </c>
      <c r="J285" s="8">
        <v>0.05</v>
      </c>
      <c r="K285" s="8">
        <v>0.1</v>
      </c>
      <c r="L285" s="8">
        <v>2.4</v>
      </c>
      <c r="M285" s="8">
        <v>3</v>
      </c>
      <c r="N285" s="8">
        <v>0.05</v>
      </c>
      <c r="O285" s="8">
        <v>0.02</v>
      </c>
    </row>
    <row r="286" spans="1:15" ht="16.5" thickBot="1" x14ac:dyDescent="0.3">
      <c r="A286" s="29"/>
      <c r="B286" s="67" t="s">
        <v>112</v>
      </c>
      <c r="C286" s="85">
        <f>C283+C284+C285</f>
        <v>300</v>
      </c>
      <c r="D286" s="33">
        <f>D283+D284+D285</f>
        <v>5.19</v>
      </c>
      <c r="E286" s="33">
        <f t="shared" ref="E286:O286" si="50">E283+E284+E285</f>
        <v>6.94</v>
      </c>
      <c r="F286" s="33">
        <f t="shared" si="50"/>
        <v>39.659999999999997</v>
      </c>
      <c r="G286" s="33">
        <f t="shared" si="50"/>
        <v>342.52</v>
      </c>
      <c r="H286" s="33">
        <f t="shared" si="50"/>
        <v>0</v>
      </c>
      <c r="I286" s="33">
        <f t="shared" si="50"/>
        <v>0.03</v>
      </c>
      <c r="J286" s="33">
        <f t="shared" si="50"/>
        <v>0.05</v>
      </c>
      <c r="K286" s="33">
        <f t="shared" si="50"/>
        <v>0.1</v>
      </c>
      <c r="L286" s="33">
        <f t="shared" si="50"/>
        <v>12.4</v>
      </c>
      <c r="M286" s="33">
        <f t="shared" si="50"/>
        <v>5.5</v>
      </c>
      <c r="N286" s="33">
        <f t="shared" si="50"/>
        <v>1.35</v>
      </c>
      <c r="O286" s="33">
        <f t="shared" si="50"/>
        <v>0.30000000000000004</v>
      </c>
    </row>
    <row r="287" spans="1:15" ht="16.5" thickBot="1" x14ac:dyDescent="0.3">
      <c r="A287" s="29"/>
      <c r="B287" s="106" t="s">
        <v>87</v>
      </c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8"/>
    </row>
    <row r="288" spans="1:15" ht="16.5" thickBot="1" x14ac:dyDescent="0.3">
      <c r="A288" s="36"/>
      <c r="B288" s="37" t="s">
        <v>164</v>
      </c>
      <c r="C288" s="38">
        <v>150</v>
      </c>
      <c r="D288" s="39">
        <v>1.93</v>
      </c>
      <c r="E288" s="40">
        <v>6</v>
      </c>
      <c r="F288" s="11">
        <v>27.21</v>
      </c>
      <c r="G288" s="40">
        <v>113.21</v>
      </c>
      <c r="H288" s="41"/>
      <c r="I288" s="32"/>
      <c r="J288" s="32"/>
      <c r="K288" s="5"/>
      <c r="L288" s="30"/>
      <c r="M288" s="32"/>
      <c r="N288" s="30"/>
      <c r="O288" s="33"/>
    </row>
    <row r="289" spans="1:15" ht="16.5" thickBot="1" x14ac:dyDescent="0.3">
      <c r="A289" s="36">
        <v>180</v>
      </c>
      <c r="B289" s="47" t="s">
        <v>169</v>
      </c>
      <c r="C289" s="54">
        <v>100</v>
      </c>
      <c r="D289" s="39">
        <v>17.05</v>
      </c>
      <c r="E289" s="40">
        <v>22.99</v>
      </c>
      <c r="F289" s="11">
        <v>58.69</v>
      </c>
      <c r="G289" s="48">
        <v>276.27999999999997</v>
      </c>
      <c r="H289" s="41"/>
      <c r="I289" s="32"/>
      <c r="J289" s="32"/>
      <c r="K289" s="5"/>
      <c r="L289" s="30"/>
      <c r="M289" s="32"/>
      <c r="N289" s="30"/>
      <c r="O289" s="33"/>
    </row>
    <row r="290" spans="1:15" ht="16.5" thickBot="1" x14ac:dyDescent="0.3">
      <c r="A290" s="38">
        <v>294</v>
      </c>
      <c r="B290" s="7" t="s">
        <v>157</v>
      </c>
      <c r="C290" s="1">
        <v>200</v>
      </c>
      <c r="D290" s="10">
        <v>0.08</v>
      </c>
      <c r="E290" s="11">
        <v>0.01</v>
      </c>
      <c r="F290" s="11">
        <v>15.31</v>
      </c>
      <c r="G290" s="11">
        <v>61.62</v>
      </c>
      <c r="H290" s="8">
        <v>0</v>
      </c>
      <c r="I290" s="8">
        <v>0</v>
      </c>
      <c r="J290" s="8">
        <v>0.05</v>
      </c>
      <c r="K290" s="8">
        <v>0.1</v>
      </c>
      <c r="L290" s="8">
        <v>2.4</v>
      </c>
      <c r="M290" s="8">
        <v>3</v>
      </c>
      <c r="N290" s="8">
        <v>0.05</v>
      </c>
      <c r="O290" s="8">
        <v>0.02</v>
      </c>
    </row>
    <row r="291" spans="1:15" ht="16.5" thickBot="1" x14ac:dyDescent="0.3">
      <c r="A291" s="31"/>
      <c r="B291" s="7" t="s">
        <v>29</v>
      </c>
      <c r="C291" s="1">
        <v>50</v>
      </c>
      <c r="D291" s="8">
        <v>4.7</v>
      </c>
      <c r="E291" s="8">
        <v>1.2</v>
      </c>
      <c r="F291" s="8">
        <v>11.51</v>
      </c>
      <c r="G291" s="8">
        <v>229.01</v>
      </c>
      <c r="H291" s="8">
        <v>0.06</v>
      </c>
      <c r="I291" s="8">
        <v>1.1200000000000001</v>
      </c>
      <c r="J291" s="8">
        <v>0.04</v>
      </c>
      <c r="K291" s="8">
        <v>2.14</v>
      </c>
      <c r="L291" s="8">
        <v>15.72</v>
      </c>
      <c r="M291" s="8">
        <v>91.87</v>
      </c>
      <c r="N291" s="8">
        <v>26.98</v>
      </c>
      <c r="O291" s="8">
        <v>1.04</v>
      </c>
    </row>
    <row r="292" spans="1:15" ht="16.5" thickBot="1" x14ac:dyDescent="0.3">
      <c r="A292" s="29"/>
      <c r="B292" s="29" t="s">
        <v>88</v>
      </c>
      <c r="C292" s="31">
        <f>C288+C289+C290+C291</f>
        <v>500</v>
      </c>
      <c r="D292" s="32">
        <f>D288+D289+D290+D291</f>
        <v>23.759999999999998</v>
      </c>
      <c r="E292" s="32">
        <f t="shared" ref="E292:O292" si="51">E288+E289+E290+E291</f>
        <v>30.2</v>
      </c>
      <c r="F292" s="32">
        <f t="shared" si="51"/>
        <v>112.72000000000001</v>
      </c>
      <c r="G292" s="32">
        <f t="shared" si="51"/>
        <v>680.11999999999989</v>
      </c>
      <c r="H292" s="32">
        <f t="shared" si="51"/>
        <v>0.06</v>
      </c>
      <c r="I292" s="32">
        <f t="shared" si="51"/>
        <v>1.1200000000000001</v>
      </c>
      <c r="J292" s="32">
        <f t="shared" si="51"/>
        <v>0.09</v>
      </c>
      <c r="K292" s="32">
        <f t="shared" si="51"/>
        <v>2.2400000000000002</v>
      </c>
      <c r="L292" s="32">
        <f t="shared" si="51"/>
        <v>18.12</v>
      </c>
      <c r="M292" s="32">
        <f t="shared" si="51"/>
        <v>94.87</v>
      </c>
      <c r="N292" s="32">
        <f t="shared" si="51"/>
        <v>27.03</v>
      </c>
      <c r="O292" s="32">
        <f t="shared" si="51"/>
        <v>1.06</v>
      </c>
    </row>
    <row r="293" spans="1:15" ht="16.5" customHeight="1" thickBot="1" x14ac:dyDescent="0.3">
      <c r="A293" s="106" t="s">
        <v>43</v>
      </c>
      <c r="B293" s="108"/>
      <c r="C293" s="16">
        <f>C292+C286+C281+C273+C270</f>
        <v>2270</v>
      </c>
      <c r="D293" s="5">
        <f>D292+D286+D281+D273+D270</f>
        <v>74.47</v>
      </c>
      <c r="E293" s="5">
        <f t="shared" ref="E293:O293" si="52">E292+E286+E281+E273+E270</f>
        <v>79.13</v>
      </c>
      <c r="F293" s="5">
        <f t="shared" si="52"/>
        <v>314.47000000000003</v>
      </c>
      <c r="G293" s="5">
        <f t="shared" si="52"/>
        <v>2490.33</v>
      </c>
      <c r="H293" s="5">
        <f t="shared" si="52"/>
        <v>0.76500000000000001</v>
      </c>
      <c r="I293" s="5">
        <f t="shared" si="52"/>
        <v>22.229999999999997</v>
      </c>
      <c r="J293" s="5">
        <f t="shared" si="52"/>
        <v>64.7</v>
      </c>
      <c r="K293" s="5">
        <f t="shared" si="52"/>
        <v>13.813000000000001</v>
      </c>
      <c r="L293" s="5">
        <f t="shared" si="52"/>
        <v>293.08000000000004</v>
      </c>
      <c r="M293" s="5">
        <f t="shared" si="52"/>
        <v>845.73</v>
      </c>
      <c r="N293" s="5">
        <f t="shared" si="52"/>
        <v>182.54000000000002</v>
      </c>
      <c r="O293" s="5">
        <f t="shared" si="52"/>
        <v>7.7700000000000005</v>
      </c>
    </row>
    <row r="294" spans="1:15" ht="16.5" customHeight="1" thickBot="1" x14ac:dyDescent="0.3">
      <c r="A294" s="104" t="s">
        <v>8</v>
      </c>
      <c r="B294" s="104" t="s">
        <v>9</v>
      </c>
      <c r="C294" s="104" t="s">
        <v>10</v>
      </c>
      <c r="D294" s="106" t="s">
        <v>11</v>
      </c>
      <c r="E294" s="107"/>
      <c r="F294" s="108"/>
      <c r="G294" s="104" t="s">
        <v>12</v>
      </c>
      <c r="H294" s="106" t="s">
        <v>13</v>
      </c>
      <c r="I294" s="107"/>
      <c r="J294" s="107"/>
      <c r="K294" s="108"/>
      <c r="L294" s="106" t="s">
        <v>14</v>
      </c>
      <c r="M294" s="107"/>
      <c r="N294" s="107"/>
      <c r="O294" s="108"/>
    </row>
    <row r="295" spans="1:15" ht="16.5" thickBot="1" x14ac:dyDescent="0.3">
      <c r="A295" s="105"/>
      <c r="B295" s="105"/>
      <c r="C295" s="105"/>
      <c r="D295" s="16" t="s">
        <v>15</v>
      </c>
      <c r="E295" s="16" t="s">
        <v>16</v>
      </c>
      <c r="F295" s="16" t="s">
        <v>17</v>
      </c>
      <c r="G295" s="105"/>
      <c r="H295" s="16" t="s">
        <v>18</v>
      </c>
      <c r="I295" s="16" t="s">
        <v>19</v>
      </c>
      <c r="J295" s="16" t="s">
        <v>20</v>
      </c>
      <c r="K295" s="16" t="s">
        <v>21</v>
      </c>
      <c r="L295" s="16" t="s">
        <v>22</v>
      </c>
      <c r="M295" s="16" t="s">
        <v>23</v>
      </c>
      <c r="N295" s="16" t="s">
        <v>24</v>
      </c>
      <c r="O295" s="16" t="s">
        <v>25</v>
      </c>
    </row>
    <row r="296" spans="1:15" ht="16.5" thickBot="1" x14ac:dyDescent="0.3">
      <c r="A296" s="109" t="s">
        <v>123</v>
      </c>
      <c r="B296" s="110"/>
      <c r="C296" s="17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1:15" ht="16.5" thickBot="1" x14ac:dyDescent="0.3">
      <c r="A297" s="111" t="s">
        <v>27</v>
      </c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3"/>
    </row>
    <row r="298" spans="1:15" ht="16.5" thickBot="1" x14ac:dyDescent="0.3">
      <c r="A298" s="20"/>
      <c r="B298" s="7" t="s">
        <v>29</v>
      </c>
      <c r="C298" s="1">
        <v>50</v>
      </c>
      <c r="D298" s="8">
        <v>4.7</v>
      </c>
      <c r="E298" s="8">
        <v>1.2</v>
      </c>
      <c r="F298" s="8">
        <v>11.51</v>
      </c>
      <c r="G298" s="8">
        <v>229.01</v>
      </c>
      <c r="H298" s="8">
        <v>0.06</v>
      </c>
      <c r="I298" s="8">
        <v>1.1200000000000001</v>
      </c>
      <c r="J298" s="8">
        <v>0.04</v>
      </c>
      <c r="K298" s="8">
        <v>2.14</v>
      </c>
      <c r="L298" s="8">
        <v>15.72</v>
      </c>
      <c r="M298" s="8">
        <v>91.87</v>
      </c>
      <c r="N298" s="8">
        <v>26.98</v>
      </c>
      <c r="O298" s="8">
        <v>1.04</v>
      </c>
    </row>
    <row r="299" spans="1:15" ht="16.5" thickBot="1" x14ac:dyDescent="0.3">
      <c r="A299" s="20"/>
      <c r="B299" s="7" t="s">
        <v>50</v>
      </c>
      <c r="C299" s="12">
        <v>20</v>
      </c>
      <c r="D299" s="8">
        <v>1.32</v>
      </c>
      <c r="E299" s="8">
        <v>0.24</v>
      </c>
      <c r="F299" s="8">
        <v>6.68</v>
      </c>
      <c r="G299" s="8">
        <v>34.799999999999997</v>
      </c>
      <c r="H299" s="8">
        <v>0</v>
      </c>
      <c r="I299" s="8">
        <v>0</v>
      </c>
      <c r="J299" s="8">
        <v>0</v>
      </c>
      <c r="K299" s="8">
        <v>0</v>
      </c>
      <c r="L299" s="8"/>
      <c r="M299" s="8"/>
      <c r="N299" s="8"/>
      <c r="O299" s="8"/>
    </row>
    <row r="300" spans="1:15" ht="16.5" thickBot="1" x14ac:dyDescent="0.3">
      <c r="A300" s="13">
        <v>365</v>
      </c>
      <c r="B300" s="10" t="s">
        <v>58</v>
      </c>
      <c r="C300" s="1">
        <v>10</v>
      </c>
      <c r="D300" s="11">
        <v>0.1</v>
      </c>
      <c r="E300" s="11">
        <v>7.2</v>
      </c>
      <c r="F300" s="11">
        <v>0.1</v>
      </c>
      <c r="G300" s="11">
        <v>66</v>
      </c>
      <c r="H300" s="11">
        <v>0.11</v>
      </c>
      <c r="I300" s="11"/>
      <c r="J300" s="11"/>
      <c r="K300" s="11">
        <v>0.98</v>
      </c>
      <c r="L300" s="11">
        <v>17.25</v>
      </c>
      <c r="M300" s="11">
        <v>65.25</v>
      </c>
      <c r="N300" s="11">
        <v>24.75</v>
      </c>
      <c r="O300" s="11">
        <v>1.5</v>
      </c>
    </row>
    <row r="301" spans="1:15" ht="16.5" thickBot="1" x14ac:dyDescent="0.3">
      <c r="A301" s="6">
        <v>52</v>
      </c>
      <c r="B301" s="7" t="s">
        <v>170</v>
      </c>
      <c r="C301" s="12">
        <v>200</v>
      </c>
      <c r="D301" s="8">
        <v>4.9400000000000004</v>
      </c>
      <c r="E301" s="8">
        <v>4.8899999999999997</v>
      </c>
      <c r="F301" s="8">
        <v>9.06</v>
      </c>
      <c r="G301" s="8">
        <v>48.31</v>
      </c>
      <c r="H301" s="8">
        <v>0.03</v>
      </c>
      <c r="I301" s="8">
        <v>10</v>
      </c>
      <c r="J301" s="8"/>
      <c r="K301" s="8">
        <v>0.2</v>
      </c>
      <c r="L301" s="8">
        <v>16</v>
      </c>
      <c r="M301" s="8">
        <v>11</v>
      </c>
      <c r="N301" s="8">
        <v>9</v>
      </c>
      <c r="O301" s="8">
        <v>2.2000000000000002</v>
      </c>
    </row>
    <row r="302" spans="1:15" ht="16.5" thickBot="1" x14ac:dyDescent="0.3">
      <c r="A302" s="6">
        <v>285</v>
      </c>
      <c r="B302" s="7" t="s">
        <v>171</v>
      </c>
      <c r="C302" s="12">
        <v>200</v>
      </c>
      <c r="D302" s="8">
        <v>2.85</v>
      </c>
      <c r="E302" s="8">
        <v>2.39</v>
      </c>
      <c r="F302" s="8">
        <v>25.65</v>
      </c>
      <c r="G302" s="8">
        <v>121.87</v>
      </c>
      <c r="H302" s="8"/>
      <c r="I302" s="8"/>
      <c r="J302" s="8"/>
      <c r="K302" s="8"/>
      <c r="L302" s="8"/>
      <c r="M302" s="8"/>
      <c r="N302" s="8"/>
      <c r="O302" s="8"/>
    </row>
    <row r="303" spans="1:15" ht="16.5" thickBot="1" x14ac:dyDescent="0.3">
      <c r="A303" s="2"/>
      <c r="B303" s="10" t="s">
        <v>79</v>
      </c>
      <c r="C303" s="1">
        <v>100</v>
      </c>
      <c r="D303" s="11">
        <v>0.6</v>
      </c>
      <c r="E303" s="11">
        <v>0</v>
      </c>
      <c r="F303" s="11">
        <v>6.95</v>
      </c>
      <c r="G303" s="11">
        <v>105</v>
      </c>
      <c r="H303" s="11">
        <v>0.01</v>
      </c>
      <c r="I303" s="11">
        <v>0.09</v>
      </c>
      <c r="J303" s="11">
        <v>0.03</v>
      </c>
      <c r="K303" s="11">
        <v>0.06</v>
      </c>
      <c r="L303" s="11">
        <v>105</v>
      </c>
      <c r="M303" s="11">
        <v>105</v>
      </c>
      <c r="N303" s="11">
        <v>4.95</v>
      </c>
      <c r="O303" s="11">
        <v>0.12</v>
      </c>
    </row>
    <row r="304" spans="1:15" ht="16.5" thickBot="1" x14ac:dyDescent="0.3">
      <c r="A304" s="119" t="s">
        <v>30</v>
      </c>
      <c r="B304" s="120"/>
      <c r="C304" s="22">
        <f>C298+C299+C300+C301+C302+C303</f>
        <v>580</v>
      </c>
      <c r="D304" s="22">
        <f>D298+D299+D300+D301+D302+D303</f>
        <v>14.51</v>
      </c>
      <c r="E304" s="22">
        <f t="shared" ref="E304:O304" si="53">E298+E299+E300+E301+E302+E303</f>
        <v>15.920000000000002</v>
      </c>
      <c r="F304" s="22">
        <f t="shared" si="53"/>
        <v>59.95</v>
      </c>
      <c r="G304" s="22">
        <f t="shared" si="53"/>
        <v>604.99</v>
      </c>
      <c r="H304" s="22">
        <f t="shared" si="53"/>
        <v>0.21</v>
      </c>
      <c r="I304" s="22">
        <f t="shared" si="53"/>
        <v>11.21</v>
      </c>
      <c r="J304" s="22">
        <f t="shared" si="53"/>
        <v>7.0000000000000007E-2</v>
      </c>
      <c r="K304" s="22">
        <f t="shared" si="53"/>
        <v>3.3800000000000003</v>
      </c>
      <c r="L304" s="22">
        <f t="shared" si="53"/>
        <v>153.97</v>
      </c>
      <c r="M304" s="22">
        <f t="shared" si="53"/>
        <v>273.12</v>
      </c>
      <c r="N304" s="22">
        <f t="shared" si="53"/>
        <v>65.680000000000007</v>
      </c>
      <c r="O304" s="22">
        <f t="shared" si="53"/>
        <v>4.8600000000000003</v>
      </c>
    </row>
    <row r="305" spans="1:15" ht="16.5" thickBot="1" x14ac:dyDescent="0.3">
      <c r="A305" s="88"/>
      <c r="B305" s="90"/>
      <c r="C305" s="111" t="s">
        <v>93</v>
      </c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3"/>
    </row>
    <row r="306" spans="1:15" ht="16.5" thickBot="1" x14ac:dyDescent="0.3">
      <c r="A306" s="49">
        <v>293</v>
      </c>
      <c r="B306" s="3" t="s">
        <v>63</v>
      </c>
      <c r="C306" s="14">
        <v>200</v>
      </c>
      <c r="D306" s="3">
        <v>0.8</v>
      </c>
      <c r="E306" s="3">
        <v>0.4</v>
      </c>
      <c r="F306" s="3">
        <v>15</v>
      </c>
      <c r="G306" s="3">
        <v>126</v>
      </c>
      <c r="H306" s="27"/>
      <c r="I306" s="27"/>
      <c r="J306" s="24"/>
      <c r="K306" s="27"/>
      <c r="L306" s="27"/>
      <c r="M306" s="27"/>
      <c r="N306" s="27"/>
      <c r="O306" s="15"/>
    </row>
    <row r="307" spans="1:15" ht="16.5" thickBot="1" x14ac:dyDescent="0.3">
      <c r="A307" s="88"/>
      <c r="B307" s="55" t="s">
        <v>94</v>
      </c>
      <c r="C307" s="26">
        <v>200</v>
      </c>
      <c r="D307" s="28">
        <v>0.8</v>
      </c>
      <c r="E307" s="28">
        <v>0.4</v>
      </c>
      <c r="F307" s="28">
        <v>15</v>
      </c>
      <c r="G307" s="28">
        <v>126</v>
      </c>
      <c r="H307" s="28"/>
      <c r="I307" s="28"/>
      <c r="J307" s="24"/>
      <c r="K307" s="28"/>
      <c r="L307" s="28"/>
      <c r="M307" s="28"/>
      <c r="N307" s="28"/>
      <c r="O307" s="15"/>
    </row>
    <row r="308" spans="1:15" ht="16.5" thickBot="1" x14ac:dyDescent="0.3">
      <c r="A308" s="119" t="s">
        <v>31</v>
      </c>
      <c r="B308" s="121"/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0"/>
    </row>
    <row r="309" spans="1:15" ht="16.5" thickBot="1" x14ac:dyDescent="0.3">
      <c r="A309" s="21"/>
      <c r="B309" s="10" t="s">
        <v>29</v>
      </c>
      <c r="C309" s="1">
        <v>50</v>
      </c>
      <c r="D309" s="8">
        <v>4.7</v>
      </c>
      <c r="E309" s="8">
        <v>1.2</v>
      </c>
      <c r="F309" s="8">
        <v>11.51</v>
      </c>
      <c r="G309" s="8">
        <v>229.01</v>
      </c>
      <c r="H309" s="11">
        <v>0.02</v>
      </c>
      <c r="I309" s="11">
        <v>1.67</v>
      </c>
      <c r="J309" s="11">
        <v>0</v>
      </c>
      <c r="K309" s="11">
        <v>4.04</v>
      </c>
      <c r="L309" s="11">
        <v>27.78</v>
      </c>
      <c r="M309" s="11">
        <v>31.98</v>
      </c>
      <c r="N309" s="11">
        <v>16.170000000000002</v>
      </c>
      <c r="O309" s="11">
        <v>1.02</v>
      </c>
    </row>
    <row r="310" spans="1:15" ht="16.5" thickBot="1" x14ac:dyDescent="0.3">
      <c r="A310" s="20"/>
      <c r="B310" s="7" t="s">
        <v>50</v>
      </c>
      <c r="C310" s="7">
        <v>28</v>
      </c>
      <c r="D310" s="7">
        <v>1.32</v>
      </c>
      <c r="E310" s="7">
        <v>0.24</v>
      </c>
      <c r="F310" s="7">
        <v>6.68</v>
      </c>
      <c r="G310" s="7">
        <v>34.799999999999997</v>
      </c>
      <c r="H310" s="7">
        <v>0.08</v>
      </c>
      <c r="I310" s="7">
        <v>4.25</v>
      </c>
      <c r="J310" s="7">
        <v>0.22</v>
      </c>
      <c r="K310" s="7">
        <v>0.32</v>
      </c>
      <c r="L310" s="7">
        <v>14.38</v>
      </c>
      <c r="M310" s="7">
        <v>51.92</v>
      </c>
      <c r="N310" s="7">
        <v>16.89</v>
      </c>
      <c r="O310" s="7">
        <v>0.72</v>
      </c>
    </row>
    <row r="311" spans="1:15" ht="16.5" thickBot="1" x14ac:dyDescent="0.3">
      <c r="A311" s="9">
        <v>48</v>
      </c>
      <c r="B311" s="10" t="s">
        <v>172</v>
      </c>
      <c r="C311" s="10">
        <v>200</v>
      </c>
      <c r="D311" s="11">
        <v>4.6100000000000003</v>
      </c>
      <c r="E311" s="11">
        <v>4.8499999999999996</v>
      </c>
      <c r="F311" s="11">
        <v>10.199999999999999</v>
      </c>
      <c r="G311" s="11">
        <v>140.08000000000001</v>
      </c>
      <c r="H311" s="11">
        <v>0.05</v>
      </c>
      <c r="I311" s="11">
        <v>10.53</v>
      </c>
      <c r="J311" s="11">
        <v>0.04</v>
      </c>
      <c r="K311" s="11">
        <v>0.26</v>
      </c>
      <c r="L311" s="11">
        <v>26.93</v>
      </c>
      <c r="M311" s="11">
        <v>50.03</v>
      </c>
      <c r="N311" s="11">
        <v>15.81</v>
      </c>
      <c r="O311" s="11">
        <v>0.57999999999999996</v>
      </c>
    </row>
    <row r="312" spans="1:15" ht="16.5" thickBot="1" x14ac:dyDescent="0.3">
      <c r="A312" s="6">
        <v>193</v>
      </c>
      <c r="B312" s="7" t="s">
        <v>173</v>
      </c>
      <c r="C312" s="7">
        <v>200</v>
      </c>
      <c r="D312" s="8">
        <v>10.74</v>
      </c>
      <c r="E312" s="8">
        <v>10.33</v>
      </c>
      <c r="F312" s="8">
        <v>35.15</v>
      </c>
      <c r="G312" s="8">
        <v>289.02999999999997</v>
      </c>
      <c r="H312" s="8"/>
      <c r="I312" s="8"/>
      <c r="J312" s="8"/>
      <c r="K312" s="8"/>
      <c r="L312" s="8"/>
      <c r="M312" s="8"/>
      <c r="N312" s="8"/>
      <c r="O312" s="8"/>
    </row>
    <row r="313" spans="1:15" ht="16.5" thickBot="1" x14ac:dyDescent="0.3">
      <c r="A313" s="20">
        <v>28</v>
      </c>
      <c r="B313" s="7" t="s">
        <v>174</v>
      </c>
      <c r="C313" s="7">
        <v>60</v>
      </c>
      <c r="D313" s="8">
        <v>0.84</v>
      </c>
      <c r="E313" s="8">
        <v>4.34</v>
      </c>
      <c r="F313" s="8">
        <v>5.46</v>
      </c>
      <c r="G313" s="8">
        <v>53.8</v>
      </c>
      <c r="H313" s="8"/>
      <c r="I313" s="8"/>
      <c r="J313" s="8"/>
      <c r="K313" s="8"/>
      <c r="L313" s="8"/>
      <c r="M313" s="8"/>
      <c r="N313" s="8"/>
      <c r="O313" s="8"/>
    </row>
    <row r="314" spans="1:15" ht="16.5" thickBot="1" x14ac:dyDescent="0.3">
      <c r="A314" s="9">
        <v>294</v>
      </c>
      <c r="B314" s="7" t="s">
        <v>157</v>
      </c>
      <c r="C314" s="11">
        <v>200</v>
      </c>
      <c r="D314" s="10">
        <v>0.08</v>
      </c>
      <c r="E314" s="11">
        <v>0.01</v>
      </c>
      <c r="F314" s="11">
        <v>15.31</v>
      </c>
      <c r="G314" s="11">
        <v>61.62</v>
      </c>
      <c r="H314" s="11">
        <v>0.11</v>
      </c>
      <c r="I314" s="11"/>
      <c r="J314" s="11"/>
      <c r="K314" s="11">
        <v>0.98</v>
      </c>
      <c r="L314" s="11">
        <v>17.25</v>
      </c>
      <c r="M314" s="11">
        <v>65.25</v>
      </c>
      <c r="N314" s="11">
        <v>24.75</v>
      </c>
      <c r="O314" s="11">
        <v>1.5</v>
      </c>
    </row>
    <row r="315" spans="1:15" ht="16.5" thickBot="1" x14ac:dyDescent="0.3">
      <c r="A315" s="111" t="s">
        <v>32</v>
      </c>
      <c r="B315" s="113"/>
      <c r="C315" s="4">
        <f>C309+C310+C311+C312+C313+C314</f>
        <v>738</v>
      </c>
      <c r="D315" s="4">
        <f>D309+D310+D311+D312+D313+D314</f>
        <v>22.29</v>
      </c>
      <c r="E315" s="4">
        <f t="shared" ref="E315:O315" si="54">E309+E310+E311+E312+E313+E314</f>
        <v>20.97</v>
      </c>
      <c r="F315" s="4">
        <f t="shared" si="54"/>
        <v>84.309999999999988</v>
      </c>
      <c r="G315" s="4">
        <f t="shared" si="54"/>
        <v>808.33999999999992</v>
      </c>
      <c r="H315" s="4">
        <f t="shared" si="54"/>
        <v>0.26</v>
      </c>
      <c r="I315" s="4">
        <f t="shared" si="54"/>
        <v>16.45</v>
      </c>
      <c r="J315" s="4">
        <f t="shared" si="54"/>
        <v>0.26</v>
      </c>
      <c r="K315" s="4">
        <f t="shared" si="54"/>
        <v>5.6</v>
      </c>
      <c r="L315" s="4">
        <f t="shared" si="54"/>
        <v>86.34</v>
      </c>
      <c r="M315" s="4">
        <f t="shared" si="54"/>
        <v>199.18</v>
      </c>
      <c r="N315" s="4">
        <f t="shared" si="54"/>
        <v>73.62</v>
      </c>
      <c r="O315" s="4">
        <f t="shared" si="54"/>
        <v>3.82</v>
      </c>
    </row>
    <row r="316" spans="1:15" ht="16.5" thickBot="1" x14ac:dyDescent="0.3">
      <c r="A316" s="36"/>
      <c r="B316" s="29"/>
      <c r="C316" s="122" t="s">
        <v>108</v>
      </c>
      <c r="D316" s="123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  <c r="O316" s="124"/>
    </row>
    <row r="317" spans="1:15" ht="16.5" thickBot="1" x14ac:dyDescent="0.3">
      <c r="A317" s="13">
        <v>300</v>
      </c>
      <c r="B317" s="53" t="s">
        <v>52</v>
      </c>
      <c r="C317" s="40">
        <v>200</v>
      </c>
      <c r="D317" s="3">
        <v>0.12</v>
      </c>
      <c r="E317" s="3">
        <v>0</v>
      </c>
      <c r="F317" s="3">
        <v>12.04</v>
      </c>
      <c r="G317" s="3">
        <v>48.64</v>
      </c>
      <c r="H317" s="50">
        <v>0.02</v>
      </c>
      <c r="I317" s="50">
        <v>0.28000000000000003</v>
      </c>
      <c r="J317" s="50">
        <v>0</v>
      </c>
      <c r="K317" s="50">
        <v>0.05</v>
      </c>
      <c r="L317" s="50">
        <v>92.34</v>
      </c>
      <c r="M317" s="50">
        <v>68.08</v>
      </c>
      <c r="N317" s="50">
        <v>13.52</v>
      </c>
      <c r="O317" s="18">
        <v>0.23</v>
      </c>
    </row>
    <row r="318" spans="1:15" ht="16.5" thickBot="1" x14ac:dyDescent="0.3">
      <c r="A318" s="36"/>
      <c r="B318" s="37" t="s">
        <v>124</v>
      </c>
      <c r="C318" s="48">
        <v>50</v>
      </c>
      <c r="D318" s="39">
        <v>1.1200000000000001</v>
      </c>
      <c r="E318" s="40">
        <v>5.75</v>
      </c>
      <c r="F318" s="39">
        <v>0.79</v>
      </c>
      <c r="G318" s="40">
        <v>84.05</v>
      </c>
      <c r="H318" s="39"/>
      <c r="I318" s="32"/>
      <c r="J318" s="32"/>
      <c r="K318" s="33"/>
      <c r="L318" s="33"/>
      <c r="M318" s="32"/>
      <c r="N318" s="33"/>
      <c r="O318" s="5"/>
    </row>
    <row r="319" spans="1:15" ht="16.5" thickBot="1" x14ac:dyDescent="0.3">
      <c r="A319" s="36"/>
      <c r="B319" s="37" t="s">
        <v>125</v>
      </c>
      <c r="C319" s="40">
        <v>50</v>
      </c>
      <c r="D319" s="39">
        <v>5.0199999999999996</v>
      </c>
      <c r="E319" s="40">
        <v>17.25</v>
      </c>
      <c r="F319" s="39">
        <v>18.059999999999999</v>
      </c>
      <c r="G319" s="40">
        <v>15.84</v>
      </c>
      <c r="H319" s="33"/>
      <c r="I319" s="32"/>
      <c r="J319" s="32"/>
      <c r="K319" s="33"/>
      <c r="L319" s="33"/>
      <c r="M319" s="32"/>
      <c r="N319" s="33"/>
      <c r="O319" s="5"/>
    </row>
    <row r="320" spans="1:15" ht="16.5" thickBot="1" x14ac:dyDescent="0.3">
      <c r="A320" s="36"/>
      <c r="B320" s="67" t="s">
        <v>112</v>
      </c>
      <c r="C320" s="85">
        <f>C317+C318+C319</f>
        <v>300</v>
      </c>
      <c r="D320" s="33">
        <f>D317+D318+D319</f>
        <v>6.26</v>
      </c>
      <c r="E320" s="33">
        <f t="shared" ref="E320:O320" si="55">E317+E318+E319</f>
        <v>23</v>
      </c>
      <c r="F320" s="33">
        <f t="shared" si="55"/>
        <v>30.889999999999997</v>
      </c>
      <c r="G320" s="33">
        <f t="shared" si="55"/>
        <v>148.53</v>
      </c>
      <c r="H320" s="33">
        <f t="shared" si="55"/>
        <v>0.02</v>
      </c>
      <c r="I320" s="33">
        <f t="shared" si="55"/>
        <v>0.28000000000000003</v>
      </c>
      <c r="J320" s="33">
        <f t="shared" si="55"/>
        <v>0</v>
      </c>
      <c r="K320" s="33">
        <f t="shared" si="55"/>
        <v>0.05</v>
      </c>
      <c r="L320" s="33">
        <f t="shared" si="55"/>
        <v>92.34</v>
      </c>
      <c r="M320" s="33">
        <f t="shared" si="55"/>
        <v>68.08</v>
      </c>
      <c r="N320" s="33">
        <f t="shared" si="55"/>
        <v>13.52</v>
      </c>
      <c r="O320" s="33">
        <f t="shared" si="55"/>
        <v>0.23</v>
      </c>
    </row>
    <row r="321" spans="1:15" ht="16.5" thickBot="1" x14ac:dyDescent="0.3">
      <c r="A321" s="36"/>
      <c r="B321" s="106" t="s">
        <v>87</v>
      </c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8"/>
    </row>
    <row r="322" spans="1:15" ht="16.5" thickBot="1" x14ac:dyDescent="0.3">
      <c r="A322" s="36">
        <v>235</v>
      </c>
      <c r="B322" s="47" t="s">
        <v>122</v>
      </c>
      <c r="C322" s="40">
        <v>150</v>
      </c>
      <c r="D322" s="39">
        <v>9.09</v>
      </c>
      <c r="E322" s="40">
        <v>2.0099999999999998</v>
      </c>
      <c r="F322" s="11">
        <v>56.52</v>
      </c>
      <c r="G322" s="40">
        <v>183.3</v>
      </c>
      <c r="H322" s="39">
        <v>4.5599999999999996</v>
      </c>
      <c r="I322" s="39">
        <v>4.5599999999999996</v>
      </c>
      <c r="J322" s="39">
        <v>4.5599999999999996</v>
      </c>
      <c r="K322" s="39">
        <v>4.5599999999999996</v>
      </c>
      <c r="L322" s="39">
        <v>4.5599999999999996</v>
      </c>
      <c r="M322" s="39">
        <v>4.5599999999999996</v>
      </c>
      <c r="N322" s="39">
        <v>4.5599999999999996</v>
      </c>
      <c r="O322" s="39">
        <v>4.5599999999999996</v>
      </c>
    </row>
    <row r="323" spans="1:15" ht="16.5" thickBot="1" x14ac:dyDescent="0.3">
      <c r="A323" s="36">
        <v>202</v>
      </c>
      <c r="B323" s="74" t="s">
        <v>175</v>
      </c>
      <c r="C323" s="44">
        <v>100</v>
      </c>
      <c r="D323" s="44">
        <v>20.350000000000001</v>
      </c>
      <c r="E323" s="44">
        <v>1.7</v>
      </c>
      <c r="F323" s="44">
        <v>36.68</v>
      </c>
      <c r="G323" s="44">
        <v>196.14</v>
      </c>
      <c r="H323" s="44">
        <v>0.02</v>
      </c>
      <c r="I323" s="44">
        <v>0.78</v>
      </c>
      <c r="J323" s="45">
        <v>0.01</v>
      </c>
      <c r="K323" s="44">
        <v>0</v>
      </c>
      <c r="L323" s="44">
        <v>74.099999999999994</v>
      </c>
      <c r="M323" s="44">
        <v>55.2</v>
      </c>
      <c r="N323" s="44">
        <v>9.3000000000000007</v>
      </c>
      <c r="O323" s="18">
        <v>0.21</v>
      </c>
    </row>
    <row r="324" spans="1:15" ht="16.5" thickBot="1" x14ac:dyDescent="0.3">
      <c r="A324" s="13">
        <v>300</v>
      </c>
      <c r="B324" s="53" t="s">
        <v>52</v>
      </c>
      <c r="C324" s="40">
        <v>200</v>
      </c>
      <c r="D324" s="3">
        <v>0.12</v>
      </c>
      <c r="E324" s="3">
        <v>0</v>
      </c>
      <c r="F324" s="3">
        <v>12.04</v>
      </c>
      <c r="G324" s="3">
        <v>48.64</v>
      </c>
      <c r="H324" s="44">
        <v>0.02</v>
      </c>
      <c r="I324" s="44">
        <v>0.78</v>
      </c>
      <c r="J324" s="45">
        <v>0.01</v>
      </c>
      <c r="K324" s="44">
        <v>0</v>
      </c>
      <c r="L324" s="44">
        <v>74.099999999999994</v>
      </c>
      <c r="M324" s="44">
        <v>55.2</v>
      </c>
      <c r="N324" s="44">
        <v>9.3000000000000007</v>
      </c>
      <c r="O324" s="18">
        <v>0.21</v>
      </c>
    </row>
    <row r="325" spans="1:15" ht="16.5" thickBot="1" x14ac:dyDescent="0.3">
      <c r="A325" s="38"/>
      <c r="B325" s="10" t="s">
        <v>50</v>
      </c>
      <c r="C325" s="11">
        <v>20</v>
      </c>
      <c r="D325" s="11">
        <v>1.32</v>
      </c>
      <c r="E325" s="11">
        <v>0.24</v>
      </c>
      <c r="F325" s="11">
        <v>6.68</v>
      </c>
      <c r="G325" s="11">
        <v>34.799999999999997</v>
      </c>
      <c r="H325" s="7">
        <v>0.14000000000000001</v>
      </c>
      <c r="I325" s="7">
        <v>7.58</v>
      </c>
      <c r="J325" s="7">
        <v>0.39</v>
      </c>
      <c r="K325" s="7">
        <v>0.56999999999999995</v>
      </c>
      <c r="L325" s="7">
        <v>25.67</v>
      </c>
      <c r="M325" s="7">
        <v>92.71</v>
      </c>
      <c r="N325" s="7">
        <v>30.16</v>
      </c>
      <c r="O325" s="7">
        <v>1.29</v>
      </c>
    </row>
    <row r="326" spans="1:15" ht="16.5" thickBot="1" x14ac:dyDescent="0.3">
      <c r="A326" s="9">
        <v>30</v>
      </c>
      <c r="B326" s="7" t="s">
        <v>80</v>
      </c>
      <c r="C326" s="8">
        <v>60</v>
      </c>
      <c r="D326" s="8">
        <v>0.51</v>
      </c>
      <c r="E326" s="8">
        <v>0.75</v>
      </c>
      <c r="F326" s="8">
        <v>3.01</v>
      </c>
      <c r="G326" s="8">
        <v>36.9</v>
      </c>
      <c r="H326" s="11"/>
      <c r="I326" s="11"/>
      <c r="J326" s="11"/>
      <c r="K326" s="11"/>
      <c r="L326" s="11"/>
      <c r="M326" s="11"/>
      <c r="N326" s="11"/>
      <c r="O326" s="11"/>
    </row>
    <row r="327" spans="1:15" ht="16.5" thickBot="1" x14ac:dyDescent="0.3">
      <c r="A327" s="36"/>
      <c r="B327" s="29" t="s">
        <v>88</v>
      </c>
      <c r="C327" s="32">
        <f>C322+C323+C324+C325+C326</f>
        <v>530</v>
      </c>
      <c r="D327" s="32">
        <f>D322+D323+D324+D325+D326</f>
        <v>31.390000000000004</v>
      </c>
      <c r="E327" s="32">
        <f t="shared" ref="E327:O327" si="56">E322+E323+E324+E325+E326</f>
        <v>4.7</v>
      </c>
      <c r="F327" s="32">
        <f t="shared" si="56"/>
        <v>114.93000000000002</v>
      </c>
      <c r="G327" s="32">
        <f t="shared" si="56"/>
        <v>499.78</v>
      </c>
      <c r="H327" s="32">
        <f t="shared" si="56"/>
        <v>4.7399999999999984</v>
      </c>
      <c r="I327" s="32">
        <f t="shared" si="56"/>
        <v>13.7</v>
      </c>
      <c r="J327" s="32">
        <f t="shared" si="56"/>
        <v>4.9699999999999989</v>
      </c>
      <c r="K327" s="32">
        <f t="shared" si="56"/>
        <v>5.13</v>
      </c>
      <c r="L327" s="32">
        <f t="shared" si="56"/>
        <v>178.43</v>
      </c>
      <c r="M327" s="32">
        <f t="shared" si="56"/>
        <v>207.67000000000002</v>
      </c>
      <c r="N327" s="32">
        <f t="shared" si="56"/>
        <v>53.32</v>
      </c>
      <c r="O327" s="32">
        <f t="shared" si="56"/>
        <v>6.27</v>
      </c>
    </row>
    <row r="328" spans="1:15" ht="16.5" customHeight="1" thickBot="1" x14ac:dyDescent="0.3">
      <c r="A328" s="106" t="s">
        <v>126</v>
      </c>
      <c r="B328" s="108"/>
      <c r="C328" s="16">
        <f>C327+C320+C315+C307+C304</f>
        <v>2348</v>
      </c>
      <c r="D328" s="5">
        <f>D327+D320+D315+D307+D304</f>
        <v>75.25</v>
      </c>
      <c r="E328" s="5">
        <f t="shared" ref="E328:O328" si="57">E327+E320+E315+E307+E304</f>
        <v>64.990000000000009</v>
      </c>
      <c r="F328" s="5">
        <f t="shared" si="57"/>
        <v>305.08</v>
      </c>
      <c r="G328" s="5">
        <f t="shared" si="57"/>
        <v>2187.64</v>
      </c>
      <c r="H328" s="5">
        <f t="shared" si="57"/>
        <v>5.2299999999999978</v>
      </c>
      <c r="I328" s="5">
        <f t="shared" si="57"/>
        <v>41.64</v>
      </c>
      <c r="J328" s="5">
        <f t="shared" si="57"/>
        <v>5.2999999999999989</v>
      </c>
      <c r="K328" s="5">
        <f t="shared" si="57"/>
        <v>14.16</v>
      </c>
      <c r="L328" s="5">
        <f t="shared" si="57"/>
        <v>511.08000000000004</v>
      </c>
      <c r="M328" s="5">
        <f t="shared" si="57"/>
        <v>748.05</v>
      </c>
      <c r="N328" s="5">
        <f t="shared" si="57"/>
        <v>206.14000000000001</v>
      </c>
      <c r="O328" s="5">
        <f t="shared" si="57"/>
        <v>15.18</v>
      </c>
    </row>
    <row r="329" spans="1:15" ht="16.5" customHeight="1" thickBot="1" x14ac:dyDescent="0.3">
      <c r="A329" s="104" t="s">
        <v>8</v>
      </c>
      <c r="B329" s="104" t="s">
        <v>9</v>
      </c>
      <c r="C329" s="104" t="s">
        <v>10</v>
      </c>
      <c r="D329" s="106" t="s">
        <v>11</v>
      </c>
      <c r="E329" s="107"/>
      <c r="F329" s="108"/>
      <c r="G329" s="104" t="s">
        <v>12</v>
      </c>
      <c r="H329" s="106" t="s">
        <v>13</v>
      </c>
      <c r="I329" s="107"/>
      <c r="J329" s="107"/>
      <c r="K329" s="108"/>
      <c r="L329" s="106" t="s">
        <v>14</v>
      </c>
      <c r="M329" s="107"/>
      <c r="N329" s="107"/>
      <c r="O329" s="108"/>
    </row>
    <row r="330" spans="1:15" ht="16.5" thickBot="1" x14ac:dyDescent="0.3">
      <c r="A330" s="105"/>
      <c r="B330" s="105"/>
      <c r="C330" s="105"/>
      <c r="D330" s="16" t="s">
        <v>15</v>
      </c>
      <c r="E330" s="16" t="s">
        <v>16</v>
      </c>
      <c r="F330" s="16" t="s">
        <v>17</v>
      </c>
      <c r="G330" s="105"/>
      <c r="H330" s="16" t="s">
        <v>18</v>
      </c>
      <c r="I330" s="16" t="s">
        <v>19</v>
      </c>
      <c r="J330" s="16" t="s">
        <v>20</v>
      </c>
      <c r="K330" s="16" t="s">
        <v>21</v>
      </c>
      <c r="L330" s="16" t="s">
        <v>22</v>
      </c>
      <c r="M330" s="16" t="s">
        <v>23</v>
      </c>
      <c r="N330" s="16" t="s">
        <v>24</v>
      </c>
      <c r="O330" s="16" t="s">
        <v>25</v>
      </c>
    </row>
    <row r="331" spans="1:15" ht="16.5" thickBot="1" x14ac:dyDescent="0.3">
      <c r="A331" s="109" t="s">
        <v>44</v>
      </c>
      <c r="B331" s="110"/>
      <c r="C331" s="17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</row>
    <row r="332" spans="1:15" ht="16.5" thickBot="1" x14ac:dyDescent="0.3">
      <c r="A332" s="111" t="s">
        <v>27</v>
      </c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3"/>
    </row>
    <row r="333" spans="1:15" ht="16.5" thickBot="1" x14ac:dyDescent="0.3">
      <c r="A333" s="20">
        <v>381</v>
      </c>
      <c r="B333" s="7" t="s">
        <v>177</v>
      </c>
      <c r="C333" s="1">
        <v>60</v>
      </c>
      <c r="D333" s="8">
        <v>1.32</v>
      </c>
      <c r="E333" s="8">
        <v>0.24</v>
      </c>
      <c r="F333" s="8">
        <v>6.68</v>
      </c>
      <c r="G333" s="8">
        <v>54.8</v>
      </c>
      <c r="H333" s="8">
        <v>0.16</v>
      </c>
      <c r="I333" s="8">
        <v>0</v>
      </c>
      <c r="J333" s="8">
        <v>0.02</v>
      </c>
      <c r="K333" s="8">
        <v>0.32</v>
      </c>
      <c r="L333" s="8">
        <v>10</v>
      </c>
      <c r="M333" s="8">
        <v>109.58</v>
      </c>
      <c r="N333" s="8">
        <v>65.569999999999993</v>
      </c>
      <c r="O333" s="8">
        <v>2.2000000000000002</v>
      </c>
    </row>
    <row r="334" spans="1:15" ht="16.5" thickBot="1" x14ac:dyDescent="0.3">
      <c r="A334" s="9">
        <v>365</v>
      </c>
      <c r="B334" s="10" t="s">
        <v>58</v>
      </c>
      <c r="C334" s="1">
        <v>10</v>
      </c>
      <c r="D334" s="11">
        <v>0.1</v>
      </c>
      <c r="E334" s="11">
        <v>7.2</v>
      </c>
      <c r="F334" s="11">
        <v>0.1</v>
      </c>
      <c r="G334" s="11">
        <v>66</v>
      </c>
      <c r="H334" s="11">
        <v>0.01</v>
      </c>
      <c r="I334" s="11">
        <v>0.09</v>
      </c>
      <c r="J334" s="11">
        <v>0.03</v>
      </c>
      <c r="K334" s="11">
        <v>0.06</v>
      </c>
      <c r="L334" s="11">
        <v>105</v>
      </c>
      <c r="M334" s="11">
        <v>105</v>
      </c>
      <c r="N334" s="11">
        <v>4.95</v>
      </c>
      <c r="O334" s="11">
        <v>0.12</v>
      </c>
    </row>
    <row r="335" spans="1:15" ht="16.5" thickBot="1" x14ac:dyDescent="0.3">
      <c r="A335" s="6">
        <v>102</v>
      </c>
      <c r="B335" s="7" t="s">
        <v>176</v>
      </c>
      <c r="C335" s="12">
        <v>200</v>
      </c>
      <c r="D335" s="8">
        <v>7.91</v>
      </c>
      <c r="E335" s="8">
        <v>5.98</v>
      </c>
      <c r="F335" s="8">
        <v>34.229999999999997</v>
      </c>
      <c r="G335" s="8">
        <v>321.20999999999998</v>
      </c>
      <c r="H335" s="8">
        <v>0</v>
      </c>
      <c r="I335" s="8">
        <v>0</v>
      </c>
      <c r="J335" s="8">
        <v>0</v>
      </c>
      <c r="K335" s="8">
        <v>0</v>
      </c>
      <c r="L335" s="8">
        <v>4.1399999999999997</v>
      </c>
      <c r="M335" s="8">
        <v>2.4</v>
      </c>
      <c r="N335" s="8">
        <v>1.8</v>
      </c>
      <c r="O335" s="8">
        <v>0.3</v>
      </c>
    </row>
    <row r="336" spans="1:15" ht="16.5" thickBot="1" x14ac:dyDescent="0.3">
      <c r="A336" s="6">
        <v>295</v>
      </c>
      <c r="B336" s="7" t="s">
        <v>132</v>
      </c>
      <c r="C336" s="12">
        <v>200</v>
      </c>
      <c r="D336" s="8">
        <v>4.7300000000000004</v>
      </c>
      <c r="E336" s="8">
        <v>2.09</v>
      </c>
      <c r="F336" s="8">
        <v>11.88</v>
      </c>
      <c r="G336" s="8">
        <v>148.44</v>
      </c>
      <c r="H336" s="11">
        <v>0.11</v>
      </c>
      <c r="I336" s="11"/>
      <c r="J336" s="11"/>
      <c r="K336" s="11">
        <v>0.98</v>
      </c>
      <c r="L336" s="11">
        <v>17.25</v>
      </c>
      <c r="M336" s="11">
        <v>65.25</v>
      </c>
      <c r="N336" s="11">
        <v>24.75</v>
      </c>
      <c r="O336" s="11">
        <v>1.5</v>
      </c>
    </row>
    <row r="337" spans="1:15" ht="16.5" thickBot="1" x14ac:dyDescent="0.3">
      <c r="A337" s="20"/>
      <c r="B337" s="7"/>
      <c r="C337" s="12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6.5" thickBot="1" x14ac:dyDescent="0.3">
      <c r="A338" s="111" t="s">
        <v>30</v>
      </c>
      <c r="B338" s="113"/>
      <c r="C338" s="4">
        <f>C333+C334+C335+C336+C337</f>
        <v>470</v>
      </c>
      <c r="D338" s="15">
        <f>D333+D334+D335+D336+D337</f>
        <v>14.06</v>
      </c>
      <c r="E338" s="15">
        <f t="shared" ref="E338:O338" si="58">E333+E334+E335+E336+E337</f>
        <v>15.510000000000002</v>
      </c>
      <c r="F338" s="15">
        <f t="shared" si="58"/>
        <v>52.89</v>
      </c>
      <c r="G338" s="15">
        <f t="shared" si="58"/>
        <v>590.45000000000005</v>
      </c>
      <c r="H338" s="15">
        <f t="shared" si="58"/>
        <v>0.28000000000000003</v>
      </c>
      <c r="I338" s="15">
        <f t="shared" si="58"/>
        <v>0.09</v>
      </c>
      <c r="J338" s="15">
        <f t="shared" si="58"/>
        <v>0.05</v>
      </c>
      <c r="K338" s="15">
        <f t="shared" si="58"/>
        <v>1.3599999999999999</v>
      </c>
      <c r="L338" s="15">
        <f t="shared" si="58"/>
        <v>136.38999999999999</v>
      </c>
      <c r="M338" s="15">
        <f t="shared" si="58"/>
        <v>282.23</v>
      </c>
      <c r="N338" s="15">
        <f t="shared" si="58"/>
        <v>97.07</v>
      </c>
      <c r="O338" s="15">
        <f t="shared" si="58"/>
        <v>4.12</v>
      </c>
    </row>
    <row r="339" spans="1:15" ht="16.5" thickBot="1" x14ac:dyDescent="0.3">
      <c r="A339" s="88"/>
      <c r="B339" s="90"/>
      <c r="C339" s="111" t="s">
        <v>93</v>
      </c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3"/>
    </row>
    <row r="340" spans="1:15" ht="16.5" thickBot="1" x14ac:dyDescent="0.3">
      <c r="A340" s="49">
        <v>293</v>
      </c>
      <c r="B340" s="35" t="s">
        <v>63</v>
      </c>
      <c r="C340" s="14">
        <v>200</v>
      </c>
      <c r="D340" s="3">
        <v>2</v>
      </c>
      <c r="E340" s="3">
        <v>0.2</v>
      </c>
      <c r="F340" s="3">
        <v>5.8</v>
      </c>
      <c r="G340" s="3">
        <v>36</v>
      </c>
      <c r="H340" s="49">
        <v>0.02</v>
      </c>
      <c r="I340" s="49">
        <v>0.28000000000000003</v>
      </c>
      <c r="J340" s="49">
        <v>0</v>
      </c>
      <c r="K340" s="49">
        <v>0.05</v>
      </c>
      <c r="L340" s="49">
        <v>92.34</v>
      </c>
      <c r="M340" s="49">
        <v>68.08</v>
      </c>
      <c r="N340" s="49">
        <v>13.52</v>
      </c>
      <c r="O340" s="52">
        <v>0.23</v>
      </c>
    </row>
    <row r="341" spans="1:15" ht="16.5" thickBot="1" x14ac:dyDescent="0.3">
      <c r="A341" s="88"/>
      <c r="B341" s="55" t="s">
        <v>94</v>
      </c>
      <c r="C341" s="26">
        <v>200</v>
      </c>
      <c r="D341" s="28">
        <v>0.98</v>
      </c>
      <c r="E341" s="28">
        <v>0.01</v>
      </c>
      <c r="F341" s="28">
        <v>10.63</v>
      </c>
      <c r="G341" s="28">
        <v>43.19</v>
      </c>
      <c r="H341" s="28">
        <v>0</v>
      </c>
      <c r="I341" s="28">
        <v>0</v>
      </c>
      <c r="J341" s="24">
        <v>0.05</v>
      </c>
      <c r="K341" s="28">
        <v>0.1</v>
      </c>
      <c r="L341" s="28">
        <v>2.4</v>
      </c>
      <c r="M341" s="28">
        <v>3</v>
      </c>
      <c r="N341" s="28">
        <v>0.05</v>
      </c>
      <c r="O341" s="15">
        <v>0.02</v>
      </c>
    </row>
    <row r="342" spans="1:15" ht="16.5" thickBot="1" x14ac:dyDescent="0.3">
      <c r="A342" s="111" t="s">
        <v>31</v>
      </c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3"/>
    </row>
    <row r="343" spans="1:15" ht="16.5" thickBot="1" x14ac:dyDescent="0.3">
      <c r="A343" s="21"/>
      <c r="B343" s="10" t="s">
        <v>29</v>
      </c>
      <c r="C343" s="1">
        <v>50</v>
      </c>
      <c r="D343" s="8">
        <v>4.7</v>
      </c>
      <c r="E343" s="8">
        <v>1.2</v>
      </c>
      <c r="F343" s="8">
        <v>11.51</v>
      </c>
      <c r="G343" s="8">
        <v>229.01</v>
      </c>
      <c r="H343" s="11">
        <v>0.01</v>
      </c>
      <c r="I343" s="11">
        <v>1.1100000000000001</v>
      </c>
      <c r="J343" s="11">
        <v>0</v>
      </c>
      <c r="K343" s="11">
        <v>2.69</v>
      </c>
      <c r="L343" s="11">
        <v>18.52</v>
      </c>
      <c r="M343" s="11">
        <v>21.32</v>
      </c>
      <c r="N343" s="11">
        <v>10.78</v>
      </c>
      <c r="O343" s="11">
        <v>0.68</v>
      </c>
    </row>
    <row r="344" spans="1:15" ht="16.5" thickBot="1" x14ac:dyDescent="0.3">
      <c r="A344" s="6">
        <v>67</v>
      </c>
      <c r="B344" s="7" t="s">
        <v>34</v>
      </c>
      <c r="C344" s="12">
        <v>200</v>
      </c>
      <c r="D344" s="7">
        <v>1.94</v>
      </c>
      <c r="E344" s="8">
        <v>4.1900000000000004</v>
      </c>
      <c r="F344" s="8">
        <v>10.35</v>
      </c>
      <c r="G344" s="8">
        <v>116.95</v>
      </c>
      <c r="H344" s="8">
        <v>0.24</v>
      </c>
      <c r="I344" s="8">
        <v>9.18</v>
      </c>
      <c r="J344" s="8">
        <v>0.28000000000000003</v>
      </c>
      <c r="K344" s="8">
        <v>1.6</v>
      </c>
      <c r="L344" s="8">
        <v>23.41</v>
      </c>
      <c r="M344" s="8">
        <v>146.34</v>
      </c>
      <c r="N344" s="8">
        <v>35.36</v>
      </c>
      <c r="O344" s="8">
        <v>1.79</v>
      </c>
    </row>
    <row r="345" spans="1:15" ht="16.5" thickBot="1" x14ac:dyDescent="0.3">
      <c r="A345" s="9">
        <v>181</v>
      </c>
      <c r="B345" s="10" t="s">
        <v>178</v>
      </c>
      <c r="C345" s="1">
        <v>250</v>
      </c>
      <c r="D345" s="11">
        <v>13.28</v>
      </c>
      <c r="E345" s="11">
        <v>10.93</v>
      </c>
      <c r="F345" s="11">
        <v>25.15</v>
      </c>
      <c r="G345" s="11">
        <v>212.96</v>
      </c>
      <c r="H345" s="11">
        <v>0.28000000000000003</v>
      </c>
      <c r="I345" s="11">
        <v>6.67</v>
      </c>
      <c r="J345" s="11">
        <v>8.34</v>
      </c>
      <c r="K345" s="11">
        <v>1.03</v>
      </c>
      <c r="L345" s="11">
        <v>47.06</v>
      </c>
      <c r="M345" s="11">
        <v>299.61</v>
      </c>
      <c r="N345" s="11">
        <v>19.59</v>
      </c>
      <c r="O345" s="11">
        <v>6.05</v>
      </c>
    </row>
    <row r="346" spans="1:15" ht="16.5" thickBot="1" x14ac:dyDescent="0.3">
      <c r="A346" s="6">
        <v>9</v>
      </c>
      <c r="B346" s="7" t="s">
        <v>179</v>
      </c>
      <c r="C346" s="12">
        <v>100</v>
      </c>
      <c r="D346" s="8">
        <v>0.14000000000000001</v>
      </c>
      <c r="E346" s="8">
        <v>5.08</v>
      </c>
      <c r="F346" s="8">
        <v>10.38</v>
      </c>
      <c r="G346" s="8">
        <v>136.80000000000001</v>
      </c>
      <c r="H346" s="8">
        <v>0.02</v>
      </c>
      <c r="I346" s="8">
        <v>0</v>
      </c>
      <c r="J346" s="8">
        <v>0.01</v>
      </c>
      <c r="K346" s="8">
        <v>0.14000000000000001</v>
      </c>
      <c r="L346" s="8">
        <v>2.75</v>
      </c>
      <c r="M346" s="8">
        <v>37.46</v>
      </c>
      <c r="N346" s="8">
        <v>12.17</v>
      </c>
      <c r="O346" s="8">
        <v>0.25</v>
      </c>
    </row>
    <row r="347" spans="1:15" ht="16.5" thickBot="1" x14ac:dyDescent="0.3">
      <c r="A347" s="9">
        <v>283</v>
      </c>
      <c r="B347" s="10" t="s">
        <v>62</v>
      </c>
      <c r="C347" s="1">
        <v>200</v>
      </c>
      <c r="D347" s="1">
        <v>0.56000000000000005</v>
      </c>
      <c r="E347" s="11">
        <v>0</v>
      </c>
      <c r="F347" s="11">
        <v>27.89</v>
      </c>
      <c r="G347" s="11">
        <v>113.79</v>
      </c>
      <c r="H347" s="8">
        <v>0.02</v>
      </c>
      <c r="I347" s="8">
        <v>7.8</v>
      </c>
      <c r="J347" s="8">
        <v>0</v>
      </c>
      <c r="K347" s="8">
        <v>0.11</v>
      </c>
      <c r="L347" s="8">
        <v>11.4</v>
      </c>
      <c r="M347" s="8">
        <v>7.04</v>
      </c>
      <c r="N347" s="8">
        <v>5.34</v>
      </c>
      <c r="O347" s="8">
        <v>1.2</v>
      </c>
    </row>
    <row r="348" spans="1:15" ht="16.5" thickBot="1" x14ac:dyDescent="0.3">
      <c r="A348" s="111" t="s">
        <v>32</v>
      </c>
      <c r="B348" s="113"/>
      <c r="C348" s="4">
        <f>C343+C344+C345+C346+C347</f>
        <v>800</v>
      </c>
      <c r="D348" s="5">
        <f>D343+D344+D345+D346+D347</f>
        <v>20.62</v>
      </c>
      <c r="E348" s="5">
        <f t="shared" ref="E348:O348" si="59">E343+E344+E345+E346+E347</f>
        <v>21.4</v>
      </c>
      <c r="F348" s="5">
        <f t="shared" si="59"/>
        <v>85.28</v>
      </c>
      <c r="G348" s="5">
        <f t="shared" si="59"/>
        <v>809.51</v>
      </c>
      <c r="H348" s="5">
        <f t="shared" si="59"/>
        <v>0.57000000000000006</v>
      </c>
      <c r="I348" s="5">
        <f t="shared" si="59"/>
        <v>24.76</v>
      </c>
      <c r="J348" s="5">
        <f t="shared" si="59"/>
        <v>8.629999999999999</v>
      </c>
      <c r="K348" s="5">
        <f t="shared" si="59"/>
        <v>5.57</v>
      </c>
      <c r="L348" s="5">
        <f t="shared" si="59"/>
        <v>103.14000000000001</v>
      </c>
      <c r="M348" s="5">
        <f t="shared" si="59"/>
        <v>511.77</v>
      </c>
      <c r="N348" s="5">
        <f t="shared" si="59"/>
        <v>83.240000000000009</v>
      </c>
      <c r="O348" s="5">
        <f t="shared" si="59"/>
        <v>9.9699999999999989</v>
      </c>
    </row>
    <row r="349" spans="1:15" ht="16.5" thickBot="1" x14ac:dyDescent="0.3">
      <c r="A349" s="56"/>
      <c r="B349" s="25"/>
      <c r="C349" s="111" t="s">
        <v>108</v>
      </c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3"/>
    </row>
    <row r="350" spans="1:15" ht="16.5" thickBot="1" x14ac:dyDescent="0.3">
      <c r="A350" s="49">
        <v>318</v>
      </c>
      <c r="B350" s="7" t="s">
        <v>180</v>
      </c>
      <c r="C350" s="12">
        <v>100</v>
      </c>
      <c r="D350" s="8">
        <v>6.81</v>
      </c>
      <c r="E350" s="8">
        <v>11.7</v>
      </c>
      <c r="F350" s="8">
        <v>67.67</v>
      </c>
      <c r="G350" s="8">
        <v>403.5</v>
      </c>
      <c r="H350" s="8">
        <v>0.16</v>
      </c>
      <c r="I350" s="8">
        <v>225</v>
      </c>
      <c r="J350" s="8">
        <v>29.1</v>
      </c>
      <c r="K350" s="8">
        <v>0</v>
      </c>
      <c r="L350" s="8">
        <v>30.98</v>
      </c>
      <c r="M350" s="8">
        <v>88.02</v>
      </c>
      <c r="N350" s="8">
        <v>26.28</v>
      </c>
      <c r="O350" s="8">
        <v>1.47</v>
      </c>
    </row>
    <row r="351" spans="1:15" ht="16.5" thickBot="1" x14ac:dyDescent="0.3">
      <c r="A351" s="13">
        <v>300</v>
      </c>
      <c r="B351" s="53" t="s">
        <v>52</v>
      </c>
      <c r="C351" s="54">
        <v>200</v>
      </c>
      <c r="D351" s="3">
        <v>0.12</v>
      </c>
      <c r="E351" s="3">
        <v>0</v>
      </c>
      <c r="F351" s="3">
        <v>12.04</v>
      </c>
      <c r="G351" s="3">
        <v>48.64</v>
      </c>
      <c r="H351" s="44">
        <v>0.02</v>
      </c>
      <c r="I351" s="44">
        <v>0.78</v>
      </c>
      <c r="J351" s="45">
        <v>0.01</v>
      </c>
      <c r="K351" s="44">
        <v>0</v>
      </c>
      <c r="L351" s="44">
        <v>74.099999999999994</v>
      </c>
      <c r="M351" s="44">
        <v>55.2</v>
      </c>
      <c r="N351" s="44">
        <v>9.3000000000000007</v>
      </c>
      <c r="O351" s="18">
        <v>0.21</v>
      </c>
    </row>
    <row r="352" spans="1:15" ht="16.5" thickBot="1" x14ac:dyDescent="0.3">
      <c r="A352" s="56"/>
      <c r="B352" s="55" t="s">
        <v>112</v>
      </c>
      <c r="C352" s="57">
        <f>C350+C351</f>
        <v>300</v>
      </c>
      <c r="D352" s="5">
        <f>D350+D351</f>
        <v>6.93</v>
      </c>
      <c r="E352" s="5">
        <f t="shared" ref="E352:O352" si="60">E350+E351</f>
        <v>11.7</v>
      </c>
      <c r="F352" s="5">
        <f t="shared" si="60"/>
        <v>79.710000000000008</v>
      </c>
      <c r="G352" s="5">
        <f t="shared" si="60"/>
        <v>452.14</v>
      </c>
      <c r="H352" s="5">
        <f t="shared" si="60"/>
        <v>0.18</v>
      </c>
      <c r="I352" s="5">
        <f t="shared" si="60"/>
        <v>225.78</v>
      </c>
      <c r="J352" s="5">
        <f t="shared" si="60"/>
        <v>29.110000000000003</v>
      </c>
      <c r="K352" s="5">
        <f t="shared" si="60"/>
        <v>0</v>
      </c>
      <c r="L352" s="5">
        <f t="shared" si="60"/>
        <v>105.08</v>
      </c>
      <c r="M352" s="5">
        <f t="shared" si="60"/>
        <v>143.22</v>
      </c>
      <c r="N352" s="5">
        <f t="shared" si="60"/>
        <v>35.58</v>
      </c>
      <c r="O352" s="5">
        <f t="shared" si="60"/>
        <v>1.68</v>
      </c>
    </row>
    <row r="353" spans="1:15" ht="16.5" thickBot="1" x14ac:dyDescent="0.3">
      <c r="A353" s="29"/>
      <c r="B353" s="106" t="s">
        <v>87</v>
      </c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8"/>
    </row>
    <row r="354" spans="1:15" ht="16.5" thickBot="1" x14ac:dyDescent="0.3">
      <c r="A354" s="36">
        <v>130</v>
      </c>
      <c r="B354" s="37" t="s">
        <v>127</v>
      </c>
      <c r="C354" s="38">
        <v>200</v>
      </c>
      <c r="D354" s="39">
        <v>14.25</v>
      </c>
      <c r="E354" s="39">
        <v>9.76</v>
      </c>
      <c r="F354" s="39">
        <v>31.9</v>
      </c>
      <c r="G354" s="39">
        <v>455.18</v>
      </c>
      <c r="H354" s="39"/>
      <c r="I354" s="39"/>
      <c r="J354" s="39"/>
      <c r="K354" s="39"/>
      <c r="L354" s="39"/>
      <c r="M354" s="39"/>
      <c r="N354" s="39"/>
      <c r="O354" s="39"/>
    </row>
    <row r="355" spans="1:15" ht="16.5" thickBot="1" x14ac:dyDescent="0.3">
      <c r="A355" s="36">
        <v>214</v>
      </c>
      <c r="B355" s="53" t="s">
        <v>128</v>
      </c>
      <c r="C355" s="54">
        <v>150</v>
      </c>
      <c r="D355" s="40">
        <v>15.21</v>
      </c>
      <c r="E355" s="40">
        <v>18.5</v>
      </c>
      <c r="F355" s="40">
        <v>50.98</v>
      </c>
      <c r="G355" s="40">
        <v>260.81</v>
      </c>
      <c r="H355" s="40"/>
      <c r="I355" s="40"/>
      <c r="J355" s="40"/>
      <c r="K355" s="40"/>
      <c r="L355" s="40"/>
      <c r="M355" s="40"/>
      <c r="N355" s="40"/>
      <c r="O355" s="40"/>
    </row>
    <row r="356" spans="1:15" ht="16.5" thickBot="1" x14ac:dyDescent="0.3">
      <c r="A356" s="54"/>
      <c r="B356" s="7" t="s">
        <v>29</v>
      </c>
      <c r="C356" s="1">
        <v>50</v>
      </c>
      <c r="D356" s="8">
        <v>4.7</v>
      </c>
      <c r="E356" s="8">
        <v>1.2</v>
      </c>
      <c r="F356" s="8">
        <v>11.51</v>
      </c>
      <c r="G356" s="8">
        <v>229.01</v>
      </c>
      <c r="H356" s="8">
        <v>0.16</v>
      </c>
      <c r="I356" s="8">
        <v>0</v>
      </c>
      <c r="J356" s="8">
        <v>0.02</v>
      </c>
      <c r="K356" s="8">
        <v>0.32</v>
      </c>
      <c r="L356" s="8">
        <v>10</v>
      </c>
      <c r="M356" s="8">
        <v>109.58</v>
      </c>
      <c r="N356" s="8">
        <v>65.569999999999993</v>
      </c>
      <c r="O356" s="8">
        <v>2.2000000000000002</v>
      </c>
    </row>
    <row r="357" spans="1:15" ht="16.5" thickBot="1" x14ac:dyDescent="0.3">
      <c r="A357" s="36">
        <v>300</v>
      </c>
      <c r="B357" s="37" t="s">
        <v>52</v>
      </c>
      <c r="C357" s="38">
        <v>200</v>
      </c>
      <c r="D357" s="3">
        <v>0.12</v>
      </c>
      <c r="E357" s="3">
        <v>0</v>
      </c>
      <c r="F357" s="3">
        <v>12.04</v>
      </c>
      <c r="G357" s="3">
        <v>48.64</v>
      </c>
      <c r="H357" s="41">
        <v>0</v>
      </c>
      <c r="I357" s="40">
        <v>0.03</v>
      </c>
      <c r="J357" s="40">
        <v>0</v>
      </c>
      <c r="K357" s="11">
        <v>0</v>
      </c>
      <c r="L357" s="41">
        <v>10</v>
      </c>
      <c r="M357" s="40">
        <v>2.5</v>
      </c>
      <c r="N357" s="41">
        <v>1.3</v>
      </c>
      <c r="O357" s="39">
        <v>0.28000000000000003</v>
      </c>
    </row>
    <row r="358" spans="1:15" ht="16.5" thickBot="1" x14ac:dyDescent="0.3">
      <c r="A358" s="29"/>
      <c r="B358" s="29"/>
      <c r="C358" s="31"/>
      <c r="D358" s="32"/>
      <c r="E358" s="32"/>
      <c r="F358" s="5"/>
      <c r="G358" s="32"/>
      <c r="H358" s="96"/>
      <c r="I358" s="32"/>
      <c r="J358" s="32"/>
      <c r="K358" s="5"/>
      <c r="L358" s="30"/>
      <c r="M358" s="32"/>
      <c r="N358" s="30"/>
      <c r="O358" s="32"/>
    </row>
    <row r="359" spans="1:15" ht="16.5" thickBot="1" x14ac:dyDescent="0.3">
      <c r="A359" s="29"/>
      <c r="B359" s="29" t="s">
        <v>88</v>
      </c>
      <c r="C359" s="31">
        <f>C354+C355+C356+C357</f>
        <v>600</v>
      </c>
      <c r="D359" s="32">
        <f>D354+D355+D356+D357</f>
        <v>34.28</v>
      </c>
      <c r="E359" s="32">
        <f t="shared" ref="E359:O359" si="61">E354+E355+E356+E357</f>
        <v>29.459999999999997</v>
      </c>
      <c r="F359" s="32">
        <f t="shared" si="61"/>
        <v>106.43</v>
      </c>
      <c r="G359" s="32">
        <f t="shared" si="61"/>
        <v>993.64</v>
      </c>
      <c r="H359" s="32">
        <f t="shared" si="61"/>
        <v>0.16</v>
      </c>
      <c r="I359" s="32">
        <f t="shared" si="61"/>
        <v>0.03</v>
      </c>
      <c r="J359" s="32">
        <f t="shared" si="61"/>
        <v>0.02</v>
      </c>
      <c r="K359" s="32">
        <f t="shared" si="61"/>
        <v>0.32</v>
      </c>
      <c r="L359" s="32">
        <f t="shared" si="61"/>
        <v>20</v>
      </c>
      <c r="M359" s="32">
        <f t="shared" si="61"/>
        <v>112.08</v>
      </c>
      <c r="N359" s="32">
        <f t="shared" si="61"/>
        <v>66.86999999999999</v>
      </c>
      <c r="O359" s="32">
        <f t="shared" si="61"/>
        <v>2.4800000000000004</v>
      </c>
    </row>
    <row r="360" spans="1:15" ht="16.5" customHeight="1" thickBot="1" x14ac:dyDescent="0.3">
      <c r="A360" s="106" t="s">
        <v>129</v>
      </c>
      <c r="B360" s="108"/>
      <c r="C360" s="16">
        <f>C359+C352+C348+C341+C338</f>
        <v>2370</v>
      </c>
      <c r="D360" s="5">
        <f>D359+D352+D348+D341+D338</f>
        <v>76.86999999999999</v>
      </c>
      <c r="E360" s="5">
        <f t="shared" ref="E360:O360" si="62">E359+E352+E348+E341+E338</f>
        <v>78.08</v>
      </c>
      <c r="F360" s="5">
        <f t="shared" si="62"/>
        <v>334.94</v>
      </c>
      <c r="G360" s="5">
        <f t="shared" si="62"/>
        <v>2888.9300000000003</v>
      </c>
      <c r="H360" s="5">
        <f t="shared" si="62"/>
        <v>1.19</v>
      </c>
      <c r="I360" s="5">
        <f t="shared" si="62"/>
        <v>250.66</v>
      </c>
      <c r="J360" s="5">
        <f t="shared" si="62"/>
        <v>37.86</v>
      </c>
      <c r="K360" s="5">
        <f t="shared" si="62"/>
        <v>7.35</v>
      </c>
      <c r="L360" s="5">
        <f t="shared" si="62"/>
        <v>367.01</v>
      </c>
      <c r="M360" s="5">
        <f t="shared" si="62"/>
        <v>1052.3</v>
      </c>
      <c r="N360" s="5">
        <f t="shared" si="62"/>
        <v>282.81</v>
      </c>
      <c r="O360" s="5">
        <f t="shared" si="62"/>
        <v>18.27</v>
      </c>
    </row>
    <row r="361" spans="1:15" ht="16.5" customHeight="1" thickBot="1" x14ac:dyDescent="0.3">
      <c r="A361" s="109" t="s">
        <v>190</v>
      </c>
      <c r="B361" s="110"/>
      <c r="C361" s="17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</row>
    <row r="362" spans="1:15" ht="16.5" thickBot="1" x14ac:dyDescent="0.3">
      <c r="A362" s="111" t="s">
        <v>27</v>
      </c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3"/>
    </row>
    <row r="363" spans="1:15" ht="16.5" thickBot="1" x14ac:dyDescent="0.3">
      <c r="A363" s="73">
        <v>53</v>
      </c>
      <c r="B363" s="53" t="s">
        <v>98</v>
      </c>
      <c r="C363" s="54">
        <v>50</v>
      </c>
      <c r="D363" s="39">
        <v>0.36</v>
      </c>
      <c r="E363" s="40">
        <v>0.43</v>
      </c>
      <c r="F363" s="11">
        <v>1.48</v>
      </c>
      <c r="G363" s="46">
        <v>17.5</v>
      </c>
      <c r="H363" s="41">
        <v>2E-3</v>
      </c>
      <c r="I363" s="40">
        <v>2.0699999999999998</v>
      </c>
      <c r="J363" s="40">
        <v>0</v>
      </c>
      <c r="K363" s="11">
        <v>0</v>
      </c>
      <c r="L363" s="41">
        <v>6.81</v>
      </c>
      <c r="M363" s="40">
        <v>8.57</v>
      </c>
      <c r="N363" s="41">
        <v>4.9400000000000004</v>
      </c>
      <c r="O363" s="39">
        <v>0.23</v>
      </c>
    </row>
    <row r="364" spans="1:15" ht="16.5" thickBot="1" x14ac:dyDescent="0.3">
      <c r="A364" s="9">
        <v>365</v>
      </c>
      <c r="B364" s="10" t="s">
        <v>58</v>
      </c>
      <c r="C364" s="1">
        <v>10</v>
      </c>
      <c r="D364" s="11">
        <v>0.1</v>
      </c>
      <c r="E364" s="11">
        <v>7.2</v>
      </c>
      <c r="F364" s="11">
        <v>0.1</v>
      </c>
      <c r="G364" s="11">
        <v>66</v>
      </c>
      <c r="H364" s="11">
        <v>0.01</v>
      </c>
      <c r="I364" s="11">
        <v>0.09</v>
      </c>
      <c r="J364" s="11">
        <v>0.03</v>
      </c>
      <c r="K364" s="11">
        <v>0.06</v>
      </c>
      <c r="L364" s="11">
        <v>105</v>
      </c>
      <c r="M364" s="11">
        <v>105</v>
      </c>
      <c r="N364" s="11">
        <v>4.95</v>
      </c>
      <c r="O364" s="11">
        <v>0.12</v>
      </c>
    </row>
    <row r="365" spans="1:15" ht="16.5" thickBot="1" x14ac:dyDescent="0.3">
      <c r="A365" s="6">
        <v>115</v>
      </c>
      <c r="B365" s="7" t="s">
        <v>202</v>
      </c>
      <c r="C365" s="12">
        <v>220</v>
      </c>
      <c r="D365" s="8">
        <v>5.12</v>
      </c>
      <c r="E365" s="8">
        <v>1.45</v>
      </c>
      <c r="F365" s="8">
        <v>46.44</v>
      </c>
      <c r="G365" s="8">
        <v>251.41</v>
      </c>
      <c r="H365" s="8">
        <v>0</v>
      </c>
      <c r="I365" s="8">
        <v>0</v>
      </c>
      <c r="J365" s="8">
        <v>0</v>
      </c>
      <c r="K365" s="8">
        <v>0</v>
      </c>
      <c r="L365" s="8">
        <v>4.1399999999999997</v>
      </c>
      <c r="M365" s="8">
        <v>2.4</v>
      </c>
      <c r="N365" s="8">
        <v>1.8</v>
      </c>
      <c r="O365" s="8">
        <v>0.3</v>
      </c>
    </row>
    <row r="366" spans="1:15" ht="16.5" thickBot="1" x14ac:dyDescent="0.3">
      <c r="A366" s="6">
        <v>295</v>
      </c>
      <c r="B366" s="7" t="s">
        <v>132</v>
      </c>
      <c r="C366" s="12">
        <v>200</v>
      </c>
      <c r="D366" s="8">
        <v>4.7300000000000004</v>
      </c>
      <c r="E366" s="8">
        <v>2.09</v>
      </c>
      <c r="F366" s="8">
        <v>11.88</v>
      </c>
      <c r="G366" s="8">
        <v>148.44</v>
      </c>
      <c r="H366" s="11">
        <v>0.11</v>
      </c>
      <c r="I366" s="11"/>
      <c r="J366" s="11"/>
      <c r="K366" s="11">
        <v>0.98</v>
      </c>
      <c r="L366" s="11">
        <v>17.25</v>
      </c>
      <c r="M366" s="11">
        <v>65.25</v>
      </c>
      <c r="N366" s="11">
        <v>24.75</v>
      </c>
      <c r="O366" s="11">
        <v>1.5</v>
      </c>
    </row>
    <row r="367" spans="1:15" ht="16.5" thickBot="1" x14ac:dyDescent="0.3">
      <c r="A367" s="13">
        <v>366</v>
      </c>
      <c r="B367" s="10" t="s">
        <v>28</v>
      </c>
      <c r="C367" s="1">
        <v>30</v>
      </c>
      <c r="D367" s="11">
        <v>5.12</v>
      </c>
      <c r="E367" s="11">
        <v>4.2699999999999996</v>
      </c>
      <c r="F367" s="11">
        <v>0</v>
      </c>
      <c r="G367" s="11">
        <v>121.3</v>
      </c>
      <c r="H367" s="8"/>
      <c r="I367" s="8"/>
      <c r="J367" s="8"/>
      <c r="K367" s="8"/>
      <c r="L367" s="8"/>
      <c r="M367" s="8"/>
      <c r="N367" s="8"/>
      <c r="O367" s="8"/>
    </row>
    <row r="368" spans="1:15" ht="16.5" thickBot="1" x14ac:dyDescent="0.3">
      <c r="A368" s="111" t="s">
        <v>30</v>
      </c>
      <c r="B368" s="113"/>
      <c r="C368" s="4">
        <f>C363+C364+C365+C366+C367</f>
        <v>510</v>
      </c>
      <c r="D368" s="15">
        <f>D363+D364+D365+D366+D367</f>
        <v>15.43</v>
      </c>
      <c r="E368" s="15">
        <f t="shared" ref="E368:O368" si="63">E363+E364+E365+E366+E367</f>
        <v>15.44</v>
      </c>
      <c r="F368" s="15">
        <f t="shared" si="63"/>
        <v>59.9</v>
      </c>
      <c r="G368" s="15">
        <f t="shared" si="63"/>
        <v>604.65</v>
      </c>
      <c r="H368" s="15">
        <f t="shared" si="63"/>
        <v>0.122</v>
      </c>
      <c r="I368" s="15">
        <f t="shared" si="63"/>
        <v>2.1599999999999997</v>
      </c>
      <c r="J368" s="15">
        <f t="shared" si="63"/>
        <v>0.03</v>
      </c>
      <c r="K368" s="15">
        <f t="shared" si="63"/>
        <v>1.04</v>
      </c>
      <c r="L368" s="15">
        <f t="shared" si="63"/>
        <v>133.19999999999999</v>
      </c>
      <c r="M368" s="15">
        <f t="shared" si="63"/>
        <v>181.22</v>
      </c>
      <c r="N368" s="15">
        <f t="shared" si="63"/>
        <v>36.44</v>
      </c>
      <c r="O368" s="15">
        <f t="shared" si="63"/>
        <v>2.15</v>
      </c>
    </row>
    <row r="369" spans="1:15" ht="16.5" thickBot="1" x14ac:dyDescent="0.3">
      <c r="A369" s="88"/>
      <c r="B369" s="90"/>
      <c r="C369" s="111" t="s">
        <v>93</v>
      </c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3"/>
    </row>
    <row r="370" spans="1:15" ht="16.5" thickBot="1" x14ac:dyDescent="0.3">
      <c r="A370" s="38">
        <v>271</v>
      </c>
      <c r="B370" s="10" t="s">
        <v>141</v>
      </c>
      <c r="C370" s="1">
        <v>200</v>
      </c>
      <c r="D370" s="11">
        <v>2.0099999999999998</v>
      </c>
      <c r="E370" s="11">
        <v>2.39</v>
      </c>
      <c r="F370" s="11">
        <v>25.65</v>
      </c>
      <c r="G370" s="11">
        <v>131.87</v>
      </c>
      <c r="H370" s="11">
        <v>0.11</v>
      </c>
      <c r="I370" s="11"/>
      <c r="J370" s="11"/>
      <c r="K370" s="11">
        <v>0.98</v>
      </c>
      <c r="L370" s="11">
        <v>17.25</v>
      </c>
      <c r="M370" s="11">
        <v>65.25</v>
      </c>
      <c r="N370" s="11">
        <v>24.75</v>
      </c>
      <c r="O370" s="11">
        <v>1.5</v>
      </c>
    </row>
    <row r="371" spans="1:15" ht="16.5" thickBot="1" x14ac:dyDescent="0.3">
      <c r="A371" s="88"/>
      <c r="B371" s="55" t="s">
        <v>94</v>
      </c>
      <c r="C371" s="26">
        <v>200</v>
      </c>
      <c r="D371" s="28">
        <v>0.98</v>
      </c>
      <c r="E371" s="28">
        <v>0.01</v>
      </c>
      <c r="F371" s="28">
        <v>10.63</v>
      </c>
      <c r="G371" s="28">
        <v>43.19</v>
      </c>
      <c r="H371" s="28">
        <v>0</v>
      </c>
      <c r="I371" s="28">
        <v>0</v>
      </c>
      <c r="J371" s="24">
        <v>0.05</v>
      </c>
      <c r="K371" s="28">
        <v>0.1</v>
      </c>
      <c r="L371" s="28">
        <v>2.4</v>
      </c>
      <c r="M371" s="28">
        <v>3</v>
      </c>
      <c r="N371" s="28">
        <v>0.05</v>
      </c>
      <c r="O371" s="15">
        <v>0.02</v>
      </c>
    </row>
    <row r="372" spans="1:15" ht="16.5" thickBot="1" x14ac:dyDescent="0.3">
      <c r="A372" s="111" t="s">
        <v>31</v>
      </c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3"/>
    </row>
    <row r="373" spans="1:15" ht="16.5" thickBot="1" x14ac:dyDescent="0.3">
      <c r="A373" s="21"/>
      <c r="B373" s="10" t="s">
        <v>29</v>
      </c>
      <c r="C373" s="1">
        <v>50</v>
      </c>
      <c r="D373" s="8">
        <v>4.7</v>
      </c>
      <c r="E373" s="8">
        <v>1.2</v>
      </c>
      <c r="F373" s="8">
        <v>11.51</v>
      </c>
      <c r="G373" s="8">
        <v>229.01</v>
      </c>
      <c r="H373" s="11">
        <v>0.01</v>
      </c>
      <c r="I373" s="11">
        <v>1.1100000000000001</v>
      </c>
      <c r="J373" s="11">
        <v>0</v>
      </c>
      <c r="K373" s="11">
        <v>2.69</v>
      </c>
      <c r="L373" s="11">
        <v>18.52</v>
      </c>
      <c r="M373" s="11">
        <v>21.32</v>
      </c>
      <c r="N373" s="11">
        <v>10.78</v>
      </c>
      <c r="O373" s="11">
        <v>0.68</v>
      </c>
    </row>
    <row r="374" spans="1:15" ht="16.5" thickBot="1" x14ac:dyDescent="0.3">
      <c r="A374" s="6">
        <v>41</v>
      </c>
      <c r="B374" s="7" t="s">
        <v>203</v>
      </c>
      <c r="C374" s="12">
        <v>250</v>
      </c>
      <c r="D374" s="7">
        <v>5.34</v>
      </c>
      <c r="E374" s="8">
        <v>8.56</v>
      </c>
      <c r="F374" s="8">
        <v>34.21</v>
      </c>
      <c r="G374" s="8">
        <v>79.52</v>
      </c>
      <c r="H374" s="8">
        <v>0.24</v>
      </c>
      <c r="I374" s="8">
        <v>9.18</v>
      </c>
      <c r="J374" s="8">
        <v>0.28000000000000003</v>
      </c>
      <c r="K374" s="8">
        <v>1.6</v>
      </c>
      <c r="L374" s="8">
        <v>23.41</v>
      </c>
      <c r="M374" s="8">
        <v>146.34</v>
      </c>
      <c r="N374" s="8">
        <v>35.36</v>
      </c>
      <c r="O374" s="8">
        <v>1.79</v>
      </c>
    </row>
    <row r="375" spans="1:15" ht="16.5" thickBot="1" x14ac:dyDescent="0.3">
      <c r="A375" s="9">
        <v>221</v>
      </c>
      <c r="B375" s="10" t="s">
        <v>145</v>
      </c>
      <c r="C375" s="1">
        <v>150</v>
      </c>
      <c r="D375" s="11">
        <v>5.67</v>
      </c>
      <c r="E375" s="11">
        <v>4.01</v>
      </c>
      <c r="F375" s="11">
        <v>14.24</v>
      </c>
      <c r="G375" s="11">
        <v>180.21</v>
      </c>
      <c r="H375" s="11">
        <v>0.06</v>
      </c>
      <c r="I375" s="11">
        <v>0</v>
      </c>
      <c r="J375" s="11">
        <v>24</v>
      </c>
      <c r="K375" s="11">
        <v>0</v>
      </c>
      <c r="L375" s="11">
        <v>30.48</v>
      </c>
      <c r="M375" s="11">
        <v>196.68</v>
      </c>
      <c r="N375" s="11">
        <v>42.36</v>
      </c>
      <c r="O375" s="11">
        <v>3.41</v>
      </c>
    </row>
    <row r="376" spans="1:15" ht="16.5" thickBot="1" x14ac:dyDescent="0.3">
      <c r="A376" s="9">
        <v>199</v>
      </c>
      <c r="B376" s="10" t="s">
        <v>204</v>
      </c>
      <c r="C376" s="1">
        <v>100</v>
      </c>
      <c r="D376" s="11">
        <v>6.21</v>
      </c>
      <c r="E376" s="11">
        <v>4.01</v>
      </c>
      <c r="F376" s="11">
        <v>5.03</v>
      </c>
      <c r="G376" s="11">
        <v>289.64</v>
      </c>
      <c r="H376" s="11">
        <v>0.19</v>
      </c>
      <c r="I376" s="11">
        <v>11.68</v>
      </c>
      <c r="J376" s="11">
        <v>0.04</v>
      </c>
      <c r="K376" s="11">
        <v>0.69</v>
      </c>
      <c r="L376" s="11">
        <v>36.5</v>
      </c>
      <c r="M376" s="11">
        <v>301.16000000000003</v>
      </c>
      <c r="N376" s="11">
        <v>54.25</v>
      </c>
      <c r="O376" s="11">
        <v>4.29</v>
      </c>
    </row>
    <row r="377" spans="1:15" ht="16.5" thickBot="1" x14ac:dyDescent="0.3">
      <c r="A377" s="6">
        <v>30</v>
      </c>
      <c r="B377" s="7" t="s">
        <v>80</v>
      </c>
      <c r="C377" s="12">
        <v>60</v>
      </c>
      <c r="D377" s="8">
        <v>0.75</v>
      </c>
      <c r="E377" s="8">
        <v>3.04</v>
      </c>
      <c r="F377" s="8">
        <v>3.11</v>
      </c>
      <c r="G377" s="8">
        <v>63.5</v>
      </c>
      <c r="H377" s="8">
        <v>0.02</v>
      </c>
      <c r="I377" s="8">
        <v>5.5</v>
      </c>
      <c r="J377" s="8">
        <v>0</v>
      </c>
      <c r="K377" s="8">
        <v>2.31</v>
      </c>
      <c r="L377" s="8">
        <v>23.05</v>
      </c>
      <c r="M377" s="8">
        <v>28</v>
      </c>
      <c r="N377" s="8">
        <v>13.3</v>
      </c>
      <c r="O377" s="8">
        <v>0.6</v>
      </c>
    </row>
    <row r="378" spans="1:15" ht="16.5" thickBot="1" x14ac:dyDescent="0.3">
      <c r="A378" s="9">
        <v>278</v>
      </c>
      <c r="B378" s="10" t="s">
        <v>205</v>
      </c>
      <c r="C378" s="1">
        <v>200</v>
      </c>
      <c r="D378" s="1">
        <v>0.48</v>
      </c>
      <c r="E378" s="11">
        <v>0.25</v>
      </c>
      <c r="F378" s="11">
        <v>25.59</v>
      </c>
      <c r="G378" s="11">
        <v>110.96</v>
      </c>
      <c r="H378" s="8">
        <v>0.02</v>
      </c>
      <c r="I378" s="8">
        <v>7.8</v>
      </c>
      <c r="J378" s="8">
        <v>0</v>
      </c>
      <c r="K378" s="8">
        <v>0.11</v>
      </c>
      <c r="L378" s="8">
        <v>11.4</v>
      </c>
      <c r="M378" s="8">
        <v>7.04</v>
      </c>
      <c r="N378" s="8">
        <v>5.34</v>
      </c>
      <c r="O378" s="8">
        <v>1.2</v>
      </c>
    </row>
    <row r="379" spans="1:15" ht="16.5" thickBot="1" x14ac:dyDescent="0.3">
      <c r="A379" s="111" t="s">
        <v>32</v>
      </c>
      <c r="B379" s="113"/>
      <c r="C379" s="4">
        <f>C373+C374+C375+C377+C378</f>
        <v>710</v>
      </c>
      <c r="D379" s="5">
        <f>D373+D374+D375+D376+D377+D378</f>
        <v>23.15</v>
      </c>
      <c r="E379" s="5">
        <f>E373+E374+E375+E376+E377+E378</f>
        <v>21.07</v>
      </c>
      <c r="F379" s="5">
        <f t="shared" ref="F379:O379" si="64">F373+F374+F375+F376+F377+F378</f>
        <v>93.69</v>
      </c>
      <c r="G379" s="5">
        <f t="shared" si="64"/>
        <v>952.84</v>
      </c>
      <c r="H379" s="5">
        <f t="shared" si="64"/>
        <v>0.54</v>
      </c>
      <c r="I379" s="5">
        <f t="shared" si="64"/>
        <v>35.269999999999996</v>
      </c>
      <c r="J379" s="5">
        <f t="shared" si="64"/>
        <v>24.32</v>
      </c>
      <c r="K379" s="5">
        <f t="shared" si="64"/>
        <v>7.4000000000000012</v>
      </c>
      <c r="L379" s="5">
        <f t="shared" si="64"/>
        <v>143.36000000000001</v>
      </c>
      <c r="M379" s="5">
        <f t="shared" si="64"/>
        <v>700.54</v>
      </c>
      <c r="N379" s="5">
        <f t="shared" si="64"/>
        <v>161.39000000000001</v>
      </c>
      <c r="O379" s="5">
        <f t="shared" si="64"/>
        <v>11.97</v>
      </c>
    </row>
    <row r="380" spans="1:15" ht="16.5" thickBot="1" x14ac:dyDescent="0.3">
      <c r="A380" s="56"/>
      <c r="B380" s="25"/>
      <c r="C380" s="111" t="s">
        <v>108</v>
      </c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3"/>
    </row>
    <row r="381" spans="1:15" ht="16.5" thickBot="1" x14ac:dyDescent="0.3">
      <c r="A381" s="49"/>
      <c r="B381" s="7" t="s">
        <v>159</v>
      </c>
      <c r="C381" s="12">
        <v>50</v>
      </c>
      <c r="D381" s="8">
        <v>1.03</v>
      </c>
      <c r="E381" s="8">
        <v>2.83</v>
      </c>
      <c r="F381" s="8">
        <v>68.540000000000006</v>
      </c>
      <c r="G381" s="8">
        <v>307</v>
      </c>
      <c r="H381" s="8">
        <v>0.16500000000000001</v>
      </c>
      <c r="I381" s="8">
        <v>112</v>
      </c>
      <c r="J381" s="8">
        <v>29.1</v>
      </c>
      <c r="K381" s="8">
        <v>0</v>
      </c>
      <c r="L381" s="8">
        <v>30.98</v>
      </c>
      <c r="M381" s="8">
        <v>88.02</v>
      </c>
      <c r="N381" s="8">
        <v>26.28</v>
      </c>
      <c r="O381" s="8">
        <v>1.47</v>
      </c>
    </row>
    <row r="382" spans="1:15" ht="16.5" thickBot="1" x14ac:dyDescent="0.3">
      <c r="A382" s="34"/>
      <c r="B382" s="7" t="s">
        <v>167</v>
      </c>
      <c r="C382" s="12">
        <v>50</v>
      </c>
      <c r="D382" s="8">
        <v>1.22</v>
      </c>
      <c r="E382" s="8">
        <v>4.49</v>
      </c>
      <c r="F382" s="8">
        <v>4.92</v>
      </c>
      <c r="G382" s="8">
        <v>136.38</v>
      </c>
      <c r="H382" s="8">
        <v>0</v>
      </c>
      <c r="I382" s="8">
        <v>0</v>
      </c>
      <c r="J382" s="8">
        <v>0.05</v>
      </c>
      <c r="K382" s="8">
        <v>0.1</v>
      </c>
      <c r="L382" s="8">
        <v>2.4</v>
      </c>
      <c r="M382" s="8">
        <v>3</v>
      </c>
      <c r="N382" s="8">
        <v>0.05</v>
      </c>
      <c r="O382" s="8">
        <v>0.02</v>
      </c>
    </row>
    <row r="383" spans="1:15" ht="16.5" thickBot="1" x14ac:dyDescent="0.3">
      <c r="A383" s="9">
        <v>365</v>
      </c>
      <c r="B383" s="10" t="s">
        <v>58</v>
      </c>
      <c r="C383" s="1">
        <v>10</v>
      </c>
      <c r="D383" s="11">
        <v>0.1</v>
      </c>
      <c r="E383" s="11">
        <v>7.2</v>
      </c>
      <c r="F383" s="11">
        <v>0.1</v>
      </c>
      <c r="G383" s="11">
        <v>66</v>
      </c>
      <c r="H383" s="11">
        <v>0.01</v>
      </c>
      <c r="I383" s="11">
        <v>0.09</v>
      </c>
      <c r="J383" s="11">
        <v>0.03</v>
      </c>
      <c r="K383" s="11">
        <v>0.06</v>
      </c>
      <c r="L383" s="11">
        <v>105</v>
      </c>
      <c r="M383" s="11">
        <v>105</v>
      </c>
      <c r="N383" s="11">
        <v>4.95</v>
      </c>
      <c r="O383" s="11">
        <v>0.12</v>
      </c>
    </row>
    <row r="384" spans="1:15" ht="16.5" thickBot="1" x14ac:dyDescent="0.3">
      <c r="A384" s="13">
        <v>275</v>
      </c>
      <c r="B384" s="53" t="s">
        <v>206</v>
      </c>
      <c r="C384" s="54">
        <v>200</v>
      </c>
      <c r="D384" s="3">
        <v>0.15</v>
      </c>
      <c r="E384" s="3">
        <v>0</v>
      </c>
      <c r="F384" s="3">
        <v>38.71</v>
      </c>
      <c r="G384" s="3">
        <v>155.43</v>
      </c>
      <c r="H384" s="44">
        <v>0</v>
      </c>
      <c r="I384" s="44">
        <v>0.16</v>
      </c>
      <c r="J384" s="45">
        <v>0</v>
      </c>
      <c r="K384" s="44">
        <v>0</v>
      </c>
      <c r="L384" s="44">
        <v>7.64</v>
      </c>
      <c r="M384" s="44">
        <v>8.27</v>
      </c>
      <c r="N384" s="44">
        <v>2.2400000000000002</v>
      </c>
      <c r="O384" s="18">
        <v>0.45</v>
      </c>
    </row>
    <row r="385" spans="1:15" ht="16.5" thickBot="1" x14ac:dyDescent="0.3">
      <c r="A385" s="56"/>
      <c r="B385" s="55" t="s">
        <v>112</v>
      </c>
      <c r="C385" s="25">
        <f>C381+C382+C383+C384</f>
        <v>310</v>
      </c>
      <c r="D385" s="5">
        <f>D381+D382+D383+D384</f>
        <v>2.5</v>
      </c>
      <c r="E385" s="5">
        <f t="shared" ref="E385:O385" si="65">E381+E382+E383+E384</f>
        <v>14.52</v>
      </c>
      <c r="F385" s="5">
        <f t="shared" si="65"/>
        <v>112.27000000000001</v>
      </c>
      <c r="G385" s="5">
        <f t="shared" si="65"/>
        <v>664.81</v>
      </c>
      <c r="H385" s="5">
        <f t="shared" si="65"/>
        <v>0.17500000000000002</v>
      </c>
      <c r="I385" s="5">
        <f t="shared" si="65"/>
        <v>112.25</v>
      </c>
      <c r="J385" s="5">
        <f t="shared" si="65"/>
        <v>29.180000000000003</v>
      </c>
      <c r="K385" s="5">
        <f t="shared" si="65"/>
        <v>0.16</v>
      </c>
      <c r="L385" s="5">
        <f t="shared" si="65"/>
        <v>146.01999999999998</v>
      </c>
      <c r="M385" s="5">
        <f t="shared" si="65"/>
        <v>204.29</v>
      </c>
      <c r="N385" s="5">
        <f t="shared" si="65"/>
        <v>33.520000000000003</v>
      </c>
      <c r="O385" s="5">
        <f t="shared" si="65"/>
        <v>2.06</v>
      </c>
    </row>
    <row r="386" spans="1:15" ht="16.5" thickBot="1" x14ac:dyDescent="0.3">
      <c r="A386" s="29"/>
      <c r="B386" s="106" t="s">
        <v>87</v>
      </c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8"/>
    </row>
    <row r="387" spans="1:15" ht="16.5" thickBot="1" x14ac:dyDescent="0.3">
      <c r="A387" s="6">
        <v>227</v>
      </c>
      <c r="B387" s="7" t="s">
        <v>54</v>
      </c>
      <c r="C387" s="12">
        <v>180</v>
      </c>
      <c r="D387" s="8">
        <v>6.63</v>
      </c>
      <c r="E387" s="8">
        <v>6.36</v>
      </c>
      <c r="F387" s="8">
        <v>42.39</v>
      </c>
      <c r="G387" s="8">
        <v>253.32</v>
      </c>
      <c r="H387" s="8">
        <v>0</v>
      </c>
      <c r="I387" s="8">
        <v>3.36</v>
      </c>
      <c r="J387" s="8">
        <v>0</v>
      </c>
      <c r="K387" s="8">
        <v>1.2E-2</v>
      </c>
      <c r="L387" s="8">
        <v>7.2</v>
      </c>
      <c r="M387" s="8">
        <v>4.2480000000000002</v>
      </c>
      <c r="N387" s="8">
        <v>2.81</v>
      </c>
      <c r="O387" s="8">
        <v>0.34799999999999998</v>
      </c>
    </row>
    <row r="388" spans="1:15" ht="16.5" thickBot="1" x14ac:dyDescent="0.3">
      <c r="A388" s="36">
        <v>190</v>
      </c>
      <c r="B388" s="53" t="s">
        <v>160</v>
      </c>
      <c r="C388" s="54">
        <v>100</v>
      </c>
      <c r="D388" s="40">
        <v>28.94</v>
      </c>
      <c r="E388" s="40">
        <v>10.54</v>
      </c>
      <c r="F388" s="40">
        <v>0.72</v>
      </c>
      <c r="G388" s="40">
        <v>215.22</v>
      </c>
      <c r="H388" s="40">
        <v>0.04</v>
      </c>
      <c r="I388" s="40">
        <v>0.18</v>
      </c>
      <c r="J388" s="40">
        <v>0.05</v>
      </c>
      <c r="K388" s="40">
        <v>0.41</v>
      </c>
      <c r="L388" s="40">
        <v>8.39</v>
      </c>
      <c r="M388" s="40">
        <v>130.63</v>
      </c>
      <c r="N388" s="40">
        <v>17.29</v>
      </c>
      <c r="O388" s="40">
        <v>2.14</v>
      </c>
    </row>
    <row r="389" spans="1:15" ht="16.5" thickBot="1" x14ac:dyDescent="0.3">
      <c r="A389" s="54"/>
      <c r="B389" s="7" t="s">
        <v>29</v>
      </c>
      <c r="C389" s="1">
        <v>50</v>
      </c>
      <c r="D389" s="8">
        <v>4.7</v>
      </c>
      <c r="E389" s="8">
        <v>1.2</v>
      </c>
      <c r="F389" s="8">
        <v>11.51</v>
      </c>
      <c r="G389" s="8">
        <v>229.01</v>
      </c>
      <c r="H389" s="8">
        <v>0.16</v>
      </c>
      <c r="I389" s="8">
        <v>0</v>
      </c>
      <c r="J389" s="8">
        <v>0.02</v>
      </c>
      <c r="K389" s="8">
        <v>0.32</v>
      </c>
      <c r="L389" s="8">
        <v>10</v>
      </c>
      <c r="M389" s="8">
        <v>109.58</v>
      </c>
      <c r="N389" s="8">
        <v>65.569999999999993</v>
      </c>
      <c r="O389" s="8">
        <v>2.2000000000000002</v>
      </c>
    </row>
    <row r="390" spans="1:15" ht="16.5" thickBot="1" x14ac:dyDescent="0.3">
      <c r="A390" s="36">
        <v>300</v>
      </c>
      <c r="B390" s="37" t="s">
        <v>52</v>
      </c>
      <c r="C390" s="38">
        <v>200</v>
      </c>
      <c r="D390" s="3">
        <v>0.12</v>
      </c>
      <c r="E390" s="3">
        <v>0</v>
      </c>
      <c r="F390" s="3">
        <v>12.04</v>
      </c>
      <c r="G390" s="3">
        <v>48.64</v>
      </c>
      <c r="H390" s="41">
        <v>0</v>
      </c>
      <c r="I390" s="40">
        <v>0.03</v>
      </c>
      <c r="J390" s="40">
        <v>0</v>
      </c>
      <c r="K390" s="11">
        <v>0</v>
      </c>
      <c r="L390" s="41">
        <v>10</v>
      </c>
      <c r="M390" s="40">
        <v>2.5</v>
      </c>
      <c r="N390" s="41">
        <v>1.3</v>
      </c>
      <c r="O390" s="39">
        <v>0.28000000000000003</v>
      </c>
    </row>
    <row r="391" spans="1:15" ht="16.5" thickBot="1" x14ac:dyDescent="0.3">
      <c r="A391" s="29"/>
      <c r="B391" s="29"/>
      <c r="C391" s="31"/>
      <c r="D391" s="32"/>
      <c r="E391" s="32"/>
      <c r="F391" s="5"/>
      <c r="G391" s="32"/>
      <c r="H391" s="96"/>
      <c r="I391" s="32"/>
      <c r="J391" s="32"/>
      <c r="K391" s="5"/>
      <c r="L391" s="30"/>
      <c r="M391" s="32"/>
      <c r="N391" s="30"/>
      <c r="O391" s="32"/>
    </row>
    <row r="392" spans="1:15" ht="16.5" thickBot="1" x14ac:dyDescent="0.3">
      <c r="A392" s="29"/>
      <c r="B392" s="29" t="s">
        <v>88</v>
      </c>
      <c r="C392" s="31">
        <f>C387+C388+C389+C390</f>
        <v>530</v>
      </c>
      <c r="D392" s="32">
        <f>D387+D388+D389+D390</f>
        <v>40.39</v>
      </c>
      <c r="E392" s="32">
        <f t="shared" ref="E392:O392" si="66">E387+E388+E389+E390</f>
        <v>18.099999999999998</v>
      </c>
      <c r="F392" s="32">
        <f t="shared" si="66"/>
        <v>66.66</v>
      </c>
      <c r="G392" s="32">
        <f t="shared" si="66"/>
        <v>746.18999999999994</v>
      </c>
      <c r="H392" s="32">
        <f t="shared" si="66"/>
        <v>0.2</v>
      </c>
      <c r="I392" s="32">
        <f t="shared" si="66"/>
        <v>3.57</v>
      </c>
      <c r="J392" s="32">
        <f t="shared" si="66"/>
        <v>7.0000000000000007E-2</v>
      </c>
      <c r="K392" s="32">
        <f t="shared" si="66"/>
        <v>0.74199999999999999</v>
      </c>
      <c r="L392" s="32">
        <f t="shared" si="66"/>
        <v>35.590000000000003</v>
      </c>
      <c r="M392" s="32">
        <f t="shared" si="66"/>
        <v>246.95799999999997</v>
      </c>
      <c r="N392" s="32">
        <f t="shared" si="66"/>
        <v>86.969999999999985</v>
      </c>
      <c r="O392" s="32">
        <f t="shared" si="66"/>
        <v>4.9680000000000009</v>
      </c>
    </row>
    <row r="393" spans="1:15" ht="16.5" thickBot="1" x14ac:dyDescent="0.3">
      <c r="A393" s="73"/>
      <c r="B393" s="97" t="s">
        <v>207</v>
      </c>
      <c r="C393" s="31">
        <f>C368+C371+C379+C385+C392</f>
        <v>2260</v>
      </c>
      <c r="D393" s="35">
        <f>D368+D371+D379+D385+D392</f>
        <v>82.45</v>
      </c>
      <c r="E393" s="35">
        <f t="shared" ref="E393:O393" si="67">E368+E371+E379+E385+E392</f>
        <v>69.139999999999986</v>
      </c>
      <c r="F393" s="35">
        <f t="shared" si="67"/>
        <v>343.15</v>
      </c>
      <c r="G393" s="35">
        <f t="shared" si="67"/>
        <v>3011.68</v>
      </c>
      <c r="H393" s="35">
        <f t="shared" si="67"/>
        <v>1.0370000000000001</v>
      </c>
      <c r="I393" s="35">
        <f t="shared" si="67"/>
        <v>153.25</v>
      </c>
      <c r="J393" s="35">
        <f t="shared" si="67"/>
        <v>53.65</v>
      </c>
      <c r="K393" s="35">
        <f t="shared" si="67"/>
        <v>9.4420000000000002</v>
      </c>
      <c r="L393" s="35">
        <f t="shared" si="67"/>
        <v>460.57000000000005</v>
      </c>
      <c r="M393" s="35">
        <f t="shared" si="67"/>
        <v>1336.0079999999998</v>
      </c>
      <c r="N393" s="35">
        <f t="shared" si="67"/>
        <v>318.37</v>
      </c>
      <c r="O393" s="35">
        <f t="shared" si="67"/>
        <v>21.167999999999999</v>
      </c>
    </row>
    <row r="394" spans="1:15" ht="16.5" thickBot="1" x14ac:dyDescent="0.3">
      <c r="A394" s="109" t="s">
        <v>46</v>
      </c>
      <c r="B394" s="110"/>
      <c r="C394" s="17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</row>
    <row r="395" spans="1:15" ht="16.5" thickBot="1" x14ac:dyDescent="0.3">
      <c r="A395" s="111" t="s">
        <v>27</v>
      </c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3"/>
    </row>
    <row r="396" spans="1:15" ht="16.5" thickBot="1" x14ac:dyDescent="0.3">
      <c r="A396" s="20"/>
      <c r="B396" s="7" t="s">
        <v>29</v>
      </c>
      <c r="C396" s="1">
        <v>50</v>
      </c>
      <c r="D396" s="8">
        <v>4.7</v>
      </c>
      <c r="E396" s="8">
        <v>1.2</v>
      </c>
      <c r="F396" s="8">
        <v>11.51</v>
      </c>
      <c r="G396" s="8">
        <v>229.01</v>
      </c>
      <c r="H396" s="8">
        <v>0.16</v>
      </c>
      <c r="I396" s="8">
        <v>0</v>
      </c>
      <c r="J396" s="8">
        <v>0.02</v>
      </c>
      <c r="K396" s="8">
        <v>0.32</v>
      </c>
      <c r="L396" s="8">
        <v>10</v>
      </c>
      <c r="M396" s="8">
        <v>109.58</v>
      </c>
      <c r="N396" s="8">
        <v>65.569999999999993</v>
      </c>
      <c r="O396" s="8">
        <v>2.2000000000000002</v>
      </c>
    </row>
    <row r="397" spans="1:15" ht="16.5" thickBot="1" x14ac:dyDescent="0.3">
      <c r="A397" s="9">
        <v>365</v>
      </c>
      <c r="B397" s="10" t="s">
        <v>58</v>
      </c>
      <c r="C397" s="1">
        <v>10</v>
      </c>
      <c r="D397" s="11">
        <v>0.1</v>
      </c>
      <c r="E397" s="11">
        <v>7.2</v>
      </c>
      <c r="F397" s="11">
        <v>0.1</v>
      </c>
      <c r="G397" s="11">
        <v>66</v>
      </c>
      <c r="H397" s="11">
        <v>0.01</v>
      </c>
      <c r="I397" s="11">
        <v>0.09</v>
      </c>
      <c r="J397" s="11">
        <v>0.03</v>
      </c>
      <c r="K397" s="11">
        <v>0.06</v>
      </c>
      <c r="L397" s="11">
        <v>105</v>
      </c>
      <c r="M397" s="11">
        <v>105</v>
      </c>
      <c r="N397" s="11">
        <v>4.95</v>
      </c>
      <c r="O397" s="11">
        <v>0.12</v>
      </c>
    </row>
    <row r="398" spans="1:15" ht="16.5" thickBot="1" x14ac:dyDescent="0.3">
      <c r="A398" s="6">
        <v>128</v>
      </c>
      <c r="B398" s="7" t="s">
        <v>208</v>
      </c>
      <c r="C398" s="12">
        <v>200</v>
      </c>
      <c r="D398" s="8">
        <v>5.34</v>
      </c>
      <c r="E398" s="8">
        <v>3.12</v>
      </c>
      <c r="F398" s="8">
        <v>35.090000000000003</v>
      </c>
      <c r="G398" s="8">
        <v>134.21</v>
      </c>
      <c r="H398" s="8">
        <v>0.1</v>
      </c>
      <c r="I398" s="8">
        <v>1.73</v>
      </c>
      <c r="J398" s="8">
        <v>0.12</v>
      </c>
      <c r="K398" s="8">
        <v>2.5499999999999998</v>
      </c>
      <c r="L398" s="8">
        <v>93.02</v>
      </c>
      <c r="M398" s="8">
        <v>187.44</v>
      </c>
      <c r="N398" s="8">
        <v>41.35</v>
      </c>
      <c r="O398" s="8">
        <v>1.46</v>
      </c>
    </row>
    <row r="399" spans="1:15" ht="16.5" thickBot="1" x14ac:dyDescent="0.3">
      <c r="A399" s="73">
        <v>300</v>
      </c>
      <c r="B399" s="53" t="s">
        <v>52</v>
      </c>
      <c r="C399" s="54">
        <v>200</v>
      </c>
      <c r="D399" s="3">
        <v>0.12</v>
      </c>
      <c r="E399" s="3">
        <v>0</v>
      </c>
      <c r="F399" s="3">
        <v>12.04</v>
      </c>
      <c r="G399" s="3">
        <v>48.64</v>
      </c>
      <c r="H399" s="41">
        <v>0</v>
      </c>
      <c r="I399" s="40">
        <v>0.03</v>
      </c>
      <c r="J399" s="40">
        <v>0</v>
      </c>
      <c r="K399" s="11">
        <v>0</v>
      </c>
      <c r="L399" s="41">
        <v>10</v>
      </c>
      <c r="M399" s="40">
        <v>2.5</v>
      </c>
      <c r="N399" s="41">
        <v>1.3</v>
      </c>
      <c r="O399" s="11">
        <v>1.5</v>
      </c>
    </row>
    <row r="400" spans="1:15" ht="16.5" thickBot="1" x14ac:dyDescent="0.3">
      <c r="A400" s="13">
        <v>366</v>
      </c>
      <c r="B400" s="10" t="s">
        <v>28</v>
      </c>
      <c r="C400" s="1">
        <v>40</v>
      </c>
      <c r="D400" s="11">
        <v>5.62</v>
      </c>
      <c r="E400" s="11">
        <v>6.27</v>
      </c>
      <c r="F400" s="11">
        <v>0</v>
      </c>
      <c r="G400" s="11">
        <v>121.3</v>
      </c>
      <c r="H400" s="11"/>
      <c r="I400" s="8"/>
      <c r="J400" s="8"/>
      <c r="K400" s="8"/>
      <c r="L400" s="8"/>
      <c r="M400" s="8"/>
      <c r="N400" s="8"/>
      <c r="O400" s="8"/>
    </row>
    <row r="401" spans="1:15" ht="16.5" thickBot="1" x14ac:dyDescent="0.3">
      <c r="A401" s="111" t="s">
        <v>30</v>
      </c>
      <c r="B401" s="113"/>
      <c r="C401" s="4">
        <f>C396+C397+C398+C399+C400</f>
        <v>500</v>
      </c>
      <c r="D401" s="15">
        <f>D396+D397+D398+D399+D400</f>
        <v>15.879999999999999</v>
      </c>
      <c r="E401" s="15">
        <f t="shared" ref="E401:O401" si="68">E396+E397+E398+E399+E400</f>
        <v>17.79</v>
      </c>
      <c r="F401" s="15">
        <f t="shared" si="68"/>
        <v>58.74</v>
      </c>
      <c r="G401" s="15">
        <f t="shared" si="68"/>
        <v>599.16</v>
      </c>
      <c r="H401" s="15">
        <f t="shared" si="68"/>
        <v>0.27</v>
      </c>
      <c r="I401" s="15">
        <f t="shared" si="68"/>
        <v>1.85</v>
      </c>
      <c r="J401" s="15">
        <f t="shared" si="68"/>
        <v>0.16999999999999998</v>
      </c>
      <c r="K401" s="15">
        <f t="shared" si="68"/>
        <v>2.9299999999999997</v>
      </c>
      <c r="L401" s="15">
        <f t="shared" si="68"/>
        <v>218.01999999999998</v>
      </c>
      <c r="M401" s="15">
        <f t="shared" si="68"/>
        <v>404.52</v>
      </c>
      <c r="N401" s="15">
        <f t="shared" si="68"/>
        <v>113.17</v>
      </c>
      <c r="O401" s="15">
        <f t="shared" si="68"/>
        <v>5.28</v>
      </c>
    </row>
    <row r="402" spans="1:15" ht="16.5" thickBot="1" x14ac:dyDescent="0.3">
      <c r="A402" s="88"/>
      <c r="B402" s="90"/>
      <c r="C402" s="111" t="s">
        <v>93</v>
      </c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3"/>
    </row>
    <row r="403" spans="1:15" ht="16.5" thickBot="1" x14ac:dyDescent="0.3">
      <c r="A403" s="38"/>
      <c r="B403" s="43" t="s">
        <v>105</v>
      </c>
      <c r="C403" s="49">
        <v>200</v>
      </c>
      <c r="D403" s="50">
        <v>5.4</v>
      </c>
      <c r="E403" s="50">
        <v>3</v>
      </c>
      <c r="F403" s="50">
        <v>22.6</v>
      </c>
      <c r="G403" s="50">
        <v>140</v>
      </c>
      <c r="H403" s="44">
        <v>0.08</v>
      </c>
      <c r="I403" s="44">
        <v>2.73</v>
      </c>
      <c r="J403" s="45">
        <v>42.22</v>
      </c>
      <c r="K403" s="44">
        <v>0</v>
      </c>
      <c r="L403" s="44">
        <v>252</v>
      </c>
      <c r="M403" s="44">
        <v>189</v>
      </c>
      <c r="N403" s="44">
        <v>29.44</v>
      </c>
      <c r="O403" s="18">
        <v>0.21</v>
      </c>
    </row>
    <row r="404" spans="1:15" ht="16.5" thickBot="1" x14ac:dyDescent="0.3">
      <c r="A404" s="88"/>
      <c r="B404" s="55" t="s">
        <v>94</v>
      </c>
      <c r="C404" s="26">
        <v>200</v>
      </c>
      <c r="D404" s="28">
        <v>0.98</v>
      </c>
      <c r="E404" s="28">
        <v>0.01</v>
      </c>
      <c r="F404" s="28">
        <v>10.63</v>
      </c>
      <c r="G404" s="28">
        <v>43.19</v>
      </c>
      <c r="H404" s="28">
        <v>0</v>
      </c>
      <c r="I404" s="28">
        <v>0</v>
      </c>
      <c r="J404" s="24">
        <v>0.05</v>
      </c>
      <c r="K404" s="28">
        <v>0.1</v>
      </c>
      <c r="L404" s="28">
        <v>2.4</v>
      </c>
      <c r="M404" s="28">
        <v>3</v>
      </c>
      <c r="N404" s="28">
        <v>0.05</v>
      </c>
      <c r="O404" s="15">
        <v>0.02</v>
      </c>
    </row>
    <row r="405" spans="1:15" ht="16.5" thickBot="1" x14ac:dyDescent="0.3">
      <c r="A405" s="111" t="s">
        <v>31</v>
      </c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3"/>
    </row>
    <row r="406" spans="1:15" ht="16.5" thickBot="1" x14ac:dyDescent="0.3">
      <c r="A406" s="21"/>
      <c r="B406" s="10" t="s">
        <v>29</v>
      </c>
      <c r="C406" s="1">
        <v>50</v>
      </c>
      <c r="D406" s="8">
        <v>4.7</v>
      </c>
      <c r="E406" s="8">
        <v>1.2</v>
      </c>
      <c r="F406" s="8">
        <v>11.51</v>
      </c>
      <c r="G406" s="8">
        <v>229.01</v>
      </c>
      <c r="H406" s="11">
        <v>0.01</v>
      </c>
      <c r="I406" s="11">
        <v>1.1100000000000001</v>
      </c>
      <c r="J406" s="11">
        <v>0</v>
      </c>
      <c r="K406" s="11">
        <v>2.69</v>
      </c>
      <c r="L406" s="11">
        <v>18.52</v>
      </c>
      <c r="M406" s="11">
        <v>21.32</v>
      </c>
      <c r="N406" s="11">
        <v>10.78</v>
      </c>
      <c r="O406" s="11">
        <v>0.68</v>
      </c>
    </row>
    <row r="407" spans="1:15" ht="16.5" thickBot="1" x14ac:dyDescent="0.3">
      <c r="A407" s="21"/>
      <c r="B407" s="10" t="s">
        <v>50</v>
      </c>
      <c r="C407" s="11">
        <v>20</v>
      </c>
      <c r="D407" s="11">
        <v>1.32</v>
      </c>
      <c r="E407" s="11">
        <v>0.24</v>
      </c>
      <c r="F407" s="11">
        <v>6.68</v>
      </c>
      <c r="G407" s="11">
        <v>34.799999999999997</v>
      </c>
      <c r="H407" s="7">
        <v>0.14000000000000001</v>
      </c>
      <c r="I407" s="7">
        <v>7.58</v>
      </c>
      <c r="J407" s="7">
        <v>0.39</v>
      </c>
      <c r="K407" s="7">
        <v>0.56999999999999995</v>
      </c>
      <c r="L407" s="7">
        <v>25.67</v>
      </c>
      <c r="M407" s="7">
        <v>92.71</v>
      </c>
      <c r="N407" s="7">
        <v>30.16</v>
      </c>
      <c r="O407" s="7">
        <v>1.29</v>
      </c>
    </row>
    <row r="408" spans="1:15" ht="16.5" thickBot="1" x14ac:dyDescent="0.3">
      <c r="A408" s="6">
        <v>44</v>
      </c>
      <c r="B408" s="7" t="s">
        <v>74</v>
      </c>
      <c r="C408" s="12">
        <v>200</v>
      </c>
      <c r="D408" s="7">
        <v>0.54</v>
      </c>
      <c r="E408" s="8">
        <v>1.38</v>
      </c>
      <c r="F408" s="8">
        <v>5.35</v>
      </c>
      <c r="G408" s="8">
        <v>43.65</v>
      </c>
      <c r="H408" s="8"/>
      <c r="I408" s="8">
        <v>25.75</v>
      </c>
      <c r="J408" s="8">
        <v>7.7</v>
      </c>
      <c r="K408" s="8">
        <v>1.88</v>
      </c>
      <c r="L408" s="8">
        <v>27.18</v>
      </c>
      <c r="M408" s="8">
        <v>171.23</v>
      </c>
      <c r="N408" s="8">
        <v>44.13</v>
      </c>
      <c r="O408" s="8">
        <v>2.56</v>
      </c>
    </row>
    <row r="409" spans="1:15" ht="16.5" thickBot="1" x14ac:dyDescent="0.3">
      <c r="A409" s="36">
        <v>239</v>
      </c>
      <c r="B409" s="10" t="s">
        <v>72</v>
      </c>
      <c r="C409" s="1">
        <v>200</v>
      </c>
      <c r="D409" s="11">
        <v>9.2100000000000009</v>
      </c>
      <c r="E409" s="11">
        <v>8.31</v>
      </c>
      <c r="F409" s="11">
        <v>12.13</v>
      </c>
      <c r="G409" s="11">
        <v>191.68</v>
      </c>
      <c r="H409" s="11">
        <v>0.13200000000000001</v>
      </c>
      <c r="I409" s="11"/>
      <c r="J409" s="11"/>
      <c r="K409" s="11">
        <v>1.1759999999999999</v>
      </c>
      <c r="L409" s="11">
        <v>20.7</v>
      </c>
      <c r="M409" s="11">
        <v>78.3</v>
      </c>
      <c r="N409" s="11">
        <v>29.7</v>
      </c>
      <c r="O409" s="11">
        <v>1.8</v>
      </c>
    </row>
    <row r="410" spans="1:15" ht="16.5" thickBot="1" x14ac:dyDescent="0.3">
      <c r="A410" s="54">
        <v>210</v>
      </c>
      <c r="B410" s="7" t="s">
        <v>115</v>
      </c>
      <c r="C410" s="12">
        <v>100</v>
      </c>
      <c r="D410" s="8">
        <v>6.24</v>
      </c>
      <c r="E410" s="8">
        <v>7.75</v>
      </c>
      <c r="F410" s="8">
        <v>30.12</v>
      </c>
      <c r="G410" s="8">
        <v>196.26</v>
      </c>
      <c r="H410" s="8">
        <v>0.09</v>
      </c>
      <c r="I410" s="8">
        <v>0</v>
      </c>
      <c r="J410" s="8">
        <v>12</v>
      </c>
      <c r="K410" s="8">
        <v>0.83</v>
      </c>
      <c r="L410" s="8">
        <v>11.89</v>
      </c>
      <c r="M410" s="8">
        <v>47.24</v>
      </c>
      <c r="N410" s="8">
        <v>8.5500000000000007</v>
      </c>
      <c r="O410" s="8">
        <v>0.86</v>
      </c>
    </row>
    <row r="411" spans="1:15" ht="16.5" thickBot="1" x14ac:dyDescent="0.3">
      <c r="A411" s="6">
        <v>231</v>
      </c>
      <c r="B411" s="7" t="s">
        <v>70</v>
      </c>
      <c r="C411" s="12">
        <v>60</v>
      </c>
      <c r="D411" s="7">
        <v>1.01</v>
      </c>
      <c r="E411" s="8">
        <v>3.21</v>
      </c>
      <c r="F411" s="8">
        <v>8.49</v>
      </c>
      <c r="G411" s="8">
        <v>31.26</v>
      </c>
      <c r="H411" s="8">
        <v>0.12</v>
      </c>
      <c r="I411" s="8">
        <v>0</v>
      </c>
      <c r="J411" s="8">
        <v>0.02</v>
      </c>
      <c r="K411" s="8">
        <v>0.13</v>
      </c>
      <c r="L411" s="8">
        <v>8.57</v>
      </c>
      <c r="M411" s="8">
        <v>69.13</v>
      </c>
      <c r="N411" s="8">
        <v>24.28</v>
      </c>
      <c r="O411" s="8">
        <v>0.8</v>
      </c>
    </row>
    <row r="412" spans="1:15" ht="16.5" thickBot="1" x14ac:dyDescent="0.3">
      <c r="A412" s="9">
        <v>283</v>
      </c>
      <c r="B412" s="10" t="s">
        <v>62</v>
      </c>
      <c r="C412" s="1">
        <v>200</v>
      </c>
      <c r="D412" s="1">
        <v>0.56000000000000005</v>
      </c>
      <c r="E412" s="11">
        <v>0</v>
      </c>
      <c r="F412" s="11">
        <v>27.89</v>
      </c>
      <c r="G412" s="11">
        <v>113.79</v>
      </c>
      <c r="H412" s="8">
        <v>0.02</v>
      </c>
      <c r="I412" s="8">
        <v>7.8</v>
      </c>
      <c r="J412" s="8">
        <v>0</v>
      </c>
      <c r="K412" s="8">
        <v>0.11</v>
      </c>
      <c r="L412" s="8">
        <v>11.4</v>
      </c>
      <c r="M412" s="8">
        <v>7.04</v>
      </c>
      <c r="N412" s="8">
        <v>5.34</v>
      </c>
      <c r="O412" s="8">
        <v>1.2</v>
      </c>
    </row>
    <row r="413" spans="1:15" ht="16.5" thickBot="1" x14ac:dyDescent="0.3">
      <c r="A413" s="111" t="s">
        <v>32</v>
      </c>
      <c r="B413" s="113"/>
      <c r="C413" s="4">
        <f>C406+C408+C409+C411+C412</f>
        <v>710</v>
      </c>
      <c r="D413" s="5">
        <f>D406+D408+D409+D410+D411+D412</f>
        <v>22.26</v>
      </c>
      <c r="E413" s="5">
        <f>E406+E408+E409+E410+E411+E412</f>
        <v>21.85</v>
      </c>
      <c r="F413" s="5">
        <f t="shared" ref="F413:O413" si="69">F406+F408+F409+F410+F411+F412</f>
        <v>95.49</v>
      </c>
      <c r="G413" s="5">
        <f t="shared" si="69"/>
        <v>805.64999999999986</v>
      </c>
      <c r="H413" s="5">
        <f t="shared" si="69"/>
        <v>0.372</v>
      </c>
      <c r="I413" s="5">
        <f t="shared" si="69"/>
        <v>34.659999999999997</v>
      </c>
      <c r="J413" s="5">
        <f t="shared" si="69"/>
        <v>19.72</v>
      </c>
      <c r="K413" s="5">
        <f t="shared" si="69"/>
        <v>6.8160000000000007</v>
      </c>
      <c r="L413" s="5">
        <f t="shared" si="69"/>
        <v>98.260000000000019</v>
      </c>
      <c r="M413" s="5">
        <f t="shared" si="69"/>
        <v>394.26</v>
      </c>
      <c r="N413" s="5">
        <f t="shared" si="69"/>
        <v>122.78</v>
      </c>
      <c r="O413" s="5">
        <f t="shared" si="69"/>
        <v>7.9</v>
      </c>
    </row>
    <row r="414" spans="1:15" ht="16.5" thickBot="1" x14ac:dyDescent="0.3">
      <c r="A414" s="56"/>
      <c r="B414" s="25"/>
      <c r="C414" s="111" t="s">
        <v>108</v>
      </c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3"/>
    </row>
    <row r="415" spans="1:15" ht="16.5" thickBot="1" x14ac:dyDescent="0.3">
      <c r="A415" s="36">
        <v>300</v>
      </c>
      <c r="B415" s="37" t="s">
        <v>52</v>
      </c>
      <c r="C415" s="38">
        <v>200</v>
      </c>
      <c r="D415" s="3">
        <v>0.12</v>
      </c>
      <c r="E415" s="3">
        <v>0</v>
      </c>
      <c r="F415" s="3">
        <v>12.04</v>
      </c>
      <c r="G415" s="3">
        <v>48.64</v>
      </c>
      <c r="H415" s="41">
        <v>0</v>
      </c>
      <c r="I415" s="40">
        <v>0.03</v>
      </c>
      <c r="J415" s="40">
        <v>0</v>
      </c>
      <c r="K415" s="11">
        <v>0</v>
      </c>
      <c r="L415" s="41">
        <v>10</v>
      </c>
      <c r="M415" s="40">
        <v>2.5</v>
      </c>
      <c r="N415" s="41">
        <v>1.3</v>
      </c>
      <c r="O415" s="39">
        <v>0.28000000000000003</v>
      </c>
    </row>
    <row r="416" spans="1:15" ht="16.5" thickBot="1" x14ac:dyDescent="0.3">
      <c r="A416" s="29"/>
      <c r="B416" s="47" t="s">
        <v>121</v>
      </c>
      <c r="C416" s="38">
        <v>50</v>
      </c>
      <c r="D416" s="39">
        <v>4.4000000000000004</v>
      </c>
      <c r="E416" s="40">
        <v>2.38</v>
      </c>
      <c r="F416" s="39">
        <v>13.54</v>
      </c>
      <c r="G416" s="40">
        <v>98</v>
      </c>
      <c r="H416" s="86"/>
      <c r="I416" s="31"/>
      <c r="J416" s="31"/>
      <c r="K416" s="86"/>
      <c r="L416" s="86"/>
      <c r="M416" s="31"/>
      <c r="N416" s="86"/>
      <c r="O416" s="16"/>
    </row>
    <row r="417" spans="1:15" ht="16.5" thickBot="1" x14ac:dyDescent="0.3">
      <c r="A417" s="31"/>
      <c r="B417" s="7" t="s">
        <v>168</v>
      </c>
      <c r="C417" s="12">
        <v>50</v>
      </c>
      <c r="D417" s="8">
        <v>1.22</v>
      </c>
      <c r="E417" s="8">
        <v>4.49</v>
      </c>
      <c r="F417" s="8">
        <v>4.92</v>
      </c>
      <c r="G417" s="8">
        <v>136.38</v>
      </c>
      <c r="H417" s="8">
        <v>0</v>
      </c>
      <c r="I417" s="8">
        <v>0</v>
      </c>
      <c r="J417" s="8">
        <v>0.05</v>
      </c>
      <c r="K417" s="8">
        <v>0.1</v>
      </c>
      <c r="L417" s="8">
        <v>2.4</v>
      </c>
      <c r="M417" s="8">
        <v>3</v>
      </c>
      <c r="N417" s="8">
        <v>0.05</v>
      </c>
      <c r="O417" s="8">
        <v>0.02</v>
      </c>
    </row>
    <row r="418" spans="1:15" ht="16.5" thickBot="1" x14ac:dyDescent="0.3">
      <c r="A418" s="29"/>
      <c r="B418" s="67" t="s">
        <v>112</v>
      </c>
      <c r="C418" s="85">
        <f>C415+C416+C417</f>
        <v>300</v>
      </c>
      <c r="D418" s="33">
        <f>D415+D416+D417</f>
        <v>5.74</v>
      </c>
      <c r="E418" s="33">
        <f t="shared" ref="E418:O418" si="70">E415+E416+E417</f>
        <v>6.87</v>
      </c>
      <c r="F418" s="33">
        <f t="shared" si="70"/>
        <v>30.5</v>
      </c>
      <c r="G418" s="33">
        <f t="shared" si="70"/>
        <v>283.02</v>
      </c>
      <c r="H418" s="33">
        <f t="shared" si="70"/>
        <v>0</v>
      </c>
      <c r="I418" s="33">
        <f t="shared" si="70"/>
        <v>0.03</v>
      </c>
      <c r="J418" s="33">
        <f t="shared" si="70"/>
        <v>0.05</v>
      </c>
      <c r="K418" s="33">
        <f t="shared" si="70"/>
        <v>0.1</v>
      </c>
      <c r="L418" s="33">
        <f t="shared" si="70"/>
        <v>12.4</v>
      </c>
      <c r="M418" s="33">
        <f t="shared" si="70"/>
        <v>5.5</v>
      </c>
      <c r="N418" s="33">
        <f t="shared" si="70"/>
        <v>1.35</v>
      </c>
      <c r="O418" s="33">
        <f t="shared" si="70"/>
        <v>0.30000000000000004</v>
      </c>
    </row>
    <row r="419" spans="1:15" ht="16.5" thickBot="1" x14ac:dyDescent="0.3">
      <c r="A419" s="29"/>
      <c r="B419" s="106" t="s">
        <v>87</v>
      </c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8"/>
    </row>
    <row r="420" spans="1:15" ht="16.5" thickBot="1" x14ac:dyDescent="0.3">
      <c r="A420" s="73">
        <v>190</v>
      </c>
      <c r="B420" s="53" t="s">
        <v>160</v>
      </c>
      <c r="C420" s="54">
        <v>100</v>
      </c>
      <c r="D420" s="21">
        <v>0.72</v>
      </c>
      <c r="E420" s="40">
        <v>15.65</v>
      </c>
      <c r="F420" s="11">
        <v>39.119999999999997</v>
      </c>
      <c r="G420" s="40">
        <v>258.58999999999997</v>
      </c>
      <c r="H420" s="30"/>
      <c r="I420" s="32"/>
      <c r="J420" s="32"/>
      <c r="K420" s="5"/>
      <c r="L420" s="30"/>
      <c r="M420" s="32"/>
      <c r="N420" s="30"/>
      <c r="O420" s="33"/>
    </row>
    <row r="421" spans="1:15" ht="16.5" thickBot="1" x14ac:dyDescent="0.3">
      <c r="A421" s="6">
        <v>219</v>
      </c>
      <c r="B421" s="7" t="s">
        <v>37</v>
      </c>
      <c r="C421" s="12">
        <v>150</v>
      </c>
      <c r="D421" s="7">
        <v>3.84</v>
      </c>
      <c r="E421" s="8">
        <v>5.43</v>
      </c>
      <c r="F421" s="8">
        <v>25.58</v>
      </c>
      <c r="G421" s="8">
        <v>171.3</v>
      </c>
      <c r="H421" s="8">
        <v>8.2000000000000003E-2</v>
      </c>
      <c r="I421" s="8">
        <v>3.41</v>
      </c>
      <c r="J421" s="8">
        <v>1.7000000000000001E-2</v>
      </c>
      <c r="K421" s="8">
        <v>1.15E-2</v>
      </c>
      <c r="L421" s="8">
        <v>8.1720000000000006</v>
      </c>
      <c r="M421" s="8">
        <v>43.39</v>
      </c>
      <c r="N421" s="8">
        <v>15.85</v>
      </c>
      <c r="O421" s="8">
        <v>0.63</v>
      </c>
    </row>
    <row r="422" spans="1:15" ht="16.5" thickBot="1" x14ac:dyDescent="0.3">
      <c r="A422" s="36">
        <v>300</v>
      </c>
      <c r="B422" s="47" t="s">
        <v>52</v>
      </c>
      <c r="C422" s="54">
        <v>200</v>
      </c>
      <c r="D422" s="3">
        <v>0.12</v>
      </c>
      <c r="E422" s="3">
        <v>0</v>
      </c>
      <c r="F422" s="3">
        <v>12.04</v>
      </c>
      <c r="G422" s="3">
        <v>48.64</v>
      </c>
      <c r="H422" s="41">
        <v>0</v>
      </c>
      <c r="I422" s="40">
        <v>0.03</v>
      </c>
      <c r="J422" s="40">
        <v>0</v>
      </c>
      <c r="K422" s="11">
        <v>0</v>
      </c>
      <c r="L422" s="41">
        <v>10</v>
      </c>
      <c r="M422" s="40">
        <v>2.5</v>
      </c>
      <c r="N422" s="41">
        <v>1.3</v>
      </c>
      <c r="O422" s="39">
        <v>0.28000000000000003</v>
      </c>
    </row>
    <row r="423" spans="1:15" ht="16.5" thickBot="1" x14ac:dyDescent="0.3">
      <c r="A423" s="31"/>
      <c r="B423" s="7" t="s">
        <v>29</v>
      </c>
      <c r="C423" s="1">
        <v>50</v>
      </c>
      <c r="D423" s="10">
        <v>50</v>
      </c>
      <c r="E423" s="8">
        <v>4.7</v>
      </c>
      <c r="F423" s="8">
        <v>1.2</v>
      </c>
      <c r="G423" s="8">
        <v>11.51</v>
      </c>
      <c r="H423" s="8">
        <v>229.01</v>
      </c>
      <c r="I423" s="8">
        <v>1.3</v>
      </c>
      <c r="J423" s="8">
        <v>0.05</v>
      </c>
      <c r="K423" s="8">
        <v>0.17</v>
      </c>
      <c r="L423" s="8">
        <v>132.15</v>
      </c>
      <c r="M423" s="8">
        <v>184.7</v>
      </c>
      <c r="N423" s="8">
        <v>47.23</v>
      </c>
      <c r="O423" s="8">
        <v>1.21</v>
      </c>
    </row>
    <row r="424" spans="1:15" ht="16.5" thickBot="1" x14ac:dyDescent="0.3">
      <c r="A424" s="29"/>
      <c r="B424" s="29"/>
      <c r="C424" s="31"/>
      <c r="D424" s="32"/>
      <c r="E424" s="32"/>
      <c r="F424" s="5"/>
      <c r="G424" s="32"/>
      <c r="H424" s="96"/>
      <c r="I424" s="32"/>
      <c r="J424" s="32"/>
      <c r="K424" s="5"/>
      <c r="L424" s="30"/>
      <c r="M424" s="32"/>
      <c r="N424" s="30"/>
      <c r="O424" s="32"/>
    </row>
    <row r="425" spans="1:15" ht="16.5" thickBot="1" x14ac:dyDescent="0.3">
      <c r="A425" s="29"/>
      <c r="B425" s="29" t="s">
        <v>88</v>
      </c>
      <c r="C425" s="31">
        <f>C420+C421+C422+C423</f>
        <v>500</v>
      </c>
      <c r="D425" s="32">
        <f>D420+D421+D422+D423</f>
        <v>54.68</v>
      </c>
      <c r="E425" s="32">
        <f t="shared" ref="E425:O425" si="71">E420+E421+E422+E423</f>
        <v>25.779999999999998</v>
      </c>
      <c r="F425" s="32">
        <f t="shared" si="71"/>
        <v>77.939999999999984</v>
      </c>
      <c r="G425" s="32">
        <f t="shared" si="71"/>
        <v>490.03999999999996</v>
      </c>
      <c r="H425" s="32">
        <f t="shared" si="71"/>
        <v>229.09199999999998</v>
      </c>
      <c r="I425" s="32">
        <f t="shared" si="71"/>
        <v>4.74</v>
      </c>
      <c r="J425" s="32">
        <f t="shared" si="71"/>
        <v>6.7000000000000004E-2</v>
      </c>
      <c r="K425" s="32">
        <f t="shared" si="71"/>
        <v>0.18150000000000002</v>
      </c>
      <c r="L425" s="32">
        <f t="shared" si="71"/>
        <v>150.322</v>
      </c>
      <c r="M425" s="32">
        <f t="shared" si="71"/>
        <v>230.58999999999997</v>
      </c>
      <c r="N425" s="32">
        <f t="shared" si="71"/>
        <v>64.38</v>
      </c>
      <c r="O425" s="32">
        <f t="shared" si="71"/>
        <v>2.12</v>
      </c>
    </row>
    <row r="426" spans="1:15" ht="16.5" thickBot="1" x14ac:dyDescent="0.3">
      <c r="A426" s="73"/>
      <c r="B426" s="97" t="s">
        <v>197</v>
      </c>
      <c r="C426" s="31">
        <f t="shared" ref="C426:O426" si="72">C401+C404+C413+C418+C425</f>
        <v>2210</v>
      </c>
      <c r="D426" s="35">
        <f t="shared" si="72"/>
        <v>99.54</v>
      </c>
      <c r="E426" s="35">
        <f t="shared" si="72"/>
        <v>72.3</v>
      </c>
      <c r="F426" s="35">
        <f t="shared" si="72"/>
        <v>273.3</v>
      </c>
      <c r="G426" s="35">
        <f t="shared" si="72"/>
        <v>2221.0599999999995</v>
      </c>
      <c r="H426" s="35">
        <f t="shared" si="72"/>
        <v>229.73399999999998</v>
      </c>
      <c r="I426" s="35">
        <f t="shared" si="72"/>
        <v>41.28</v>
      </c>
      <c r="J426" s="35">
        <f t="shared" si="72"/>
        <v>20.056999999999999</v>
      </c>
      <c r="K426" s="35">
        <f t="shared" si="72"/>
        <v>10.1275</v>
      </c>
      <c r="L426" s="35">
        <f t="shared" si="72"/>
        <v>481.40199999999999</v>
      </c>
      <c r="M426" s="35">
        <f t="shared" si="72"/>
        <v>1037.8699999999999</v>
      </c>
      <c r="N426" s="35">
        <f t="shared" si="72"/>
        <v>301.73</v>
      </c>
      <c r="O426" s="35">
        <f t="shared" si="72"/>
        <v>15.620000000000001</v>
      </c>
    </row>
    <row r="427" spans="1:15" ht="16.5" thickBot="1" x14ac:dyDescent="0.3">
      <c r="A427" s="109" t="s">
        <v>209</v>
      </c>
      <c r="B427" s="110"/>
      <c r="C427" s="17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</row>
    <row r="428" spans="1:15" ht="16.5" thickBot="1" x14ac:dyDescent="0.3">
      <c r="A428" s="111" t="s">
        <v>27</v>
      </c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3"/>
    </row>
    <row r="429" spans="1:15" ht="16.5" thickBot="1" x14ac:dyDescent="0.3">
      <c r="A429" s="6"/>
      <c r="B429" s="7" t="s">
        <v>29</v>
      </c>
      <c r="C429" s="1">
        <v>50</v>
      </c>
      <c r="D429" s="8">
        <v>4.7</v>
      </c>
      <c r="E429" s="8">
        <v>1.2</v>
      </c>
      <c r="F429" s="8">
        <v>11.51</v>
      </c>
      <c r="G429" s="8">
        <v>229.01</v>
      </c>
      <c r="H429" s="8">
        <v>0.09</v>
      </c>
      <c r="I429" s="8">
        <v>0.91</v>
      </c>
      <c r="J429" s="8">
        <v>0.04</v>
      </c>
      <c r="K429" s="8">
        <v>0.72</v>
      </c>
      <c r="L429" s="8">
        <v>94.23</v>
      </c>
      <c r="M429" s="8">
        <v>102.24</v>
      </c>
      <c r="N429" s="8">
        <v>17.82</v>
      </c>
      <c r="O429" s="8">
        <v>0.54</v>
      </c>
    </row>
    <row r="430" spans="1:15" ht="16.5" thickBot="1" x14ac:dyDescent="0.3">
      <c r="A430" s="9"/>
      <c r="B430" s="10" t="s">
        <v>50</v>
      </c>
      <c r="C430" s="1">
        <v>20</v>
      </c>
      <c r="D430" s="11">
        <v>1.32</v>
      </c>
      <c r="E430" s="11">
        <v>0.24</v>
      </c>
      <c r="F430" s="11">
        <v>6.68</v>
      </c>
      <c r="G430" s="11">
        <v>34.799999999999997</v>
      </c>
      <c r="H430" s="11">
        <v>0.01</v>
      </c>
      <c r="I430" s="11">
        <v>0.12</v>
      </c>
      <c r="J430" s="11">
        <v>34.5</v>
      </c>
      <c r="K430" s="11">
        <v>0.08</v>
      </c>
      <c r="L430" s="11">
        <v>150</v>
      </c>
      <c r="M430" s="11">
        <v>96</v>
      </c>
      <c r="N430" s="11">
        <v>6.75</v>
      </c>
      <c r="O430" s="11">
        <v>0.15</v>
      </c>
    </row>
    <row r="431" spans="1:15" ht="16.5" thickBot="1" x14ac:dyDescent="0.3">
      <c r="A431" s="6">
        <v>114</v>
      </c>
      <c r="B431" s="7" t="s">
        <v>51</v>
      </c>
      <c r="C431" s="12">
        <v>200</v>
      </c>
      <c r="D431" s="8">
        <v>4.99</v>
      </c>
      <c r="E431" s="8">
        <v>6.45</v>
      </c>
      <c r="F431" s="8">
        <v>28.82</v>
      </c>
      <c r="G431" s="8">
        <v>225</v>
      </c>
      <c r="H431" s="8">
        <v>0</v>
      </c>
      <c r="I431" s="8">
        <v>0</v>
      </c>
      <c r="J431" s="8">
        <v>0</v>
      </c>
      <c r="K431" s="8">
        <v>0</v>
      </c>
      <c r="L431" s="8">
        <v>3.6</v>
      </c>
      <c r="M431" s="8">
        <v>1.67</v>
      </c>
      <c r="N431" s="8">
        <v>1.85</v>
      </c>
      <c r="O431" s="8">
        <v>0.24</v>
      </c>
    </row>
    <row r="432" spans="1:15" ht="16.5" thickBot="1" x14ac:dyDescent="0.3">
      <c r="A432" s="6">
        <v>366</v>
      </c>
      <c r="B432" s="7" t="s">
        <v>28</v>
      </c>
      <c r="C432" s="12">
        <v>30</v>
      </c>
      <c r="D432" s="11">
        <v>4.22</v>
      </c>
      <c r="E432" s="11">
        <v>4.7</v>
      </c>
      <c r="F432" s="11">
        <v>0</v>
      </c>
      <c r="G432" s="11">
        <v>14.56</v>
      </c>
      <c r="H432" s="11">
        <v>0.09</v>
      </c>
      <c r="I432" s="11"/>
      <c r="J432" s="11"/>
      <c r="K432" s="11">
        <v>0.85</v>
      </c>
      <c r="L432" s="11">
        <v>15.26</v>
      </c>
      <c r="M432" s="11">
        <v>64.58</v>
      </c>
      <c r="N432" s="11">
        <v>23.75</v>
      </c>
      <c r="O432" s="11">
        <v>1.2</v>
      </c>
    </row>
    <row r="433" spans="1:15" ht="15.75" thickBot="1" x14ac:dyDescent="0.3">
      <c r="A433" s="13">
        <v>300</v>
      </c>
      <c r="B433" s="3" t="s">
        <v>52</v>
      </c>
      <c r="C433" s="14">
        <v>200</v>
      </c>
      <c r="D433" s="3">
        <v>0.12</v>
      </c>
      <c r="E433" s="3">
        <v>0</v>
      </c>
      <c r="F433" s="3">
        <v>12.04</v>
      </c>
      <c r="G433" s="3">
        <v>48.64</v>
      </c>
      <c r="H433" s="3">
        <v>0</v>
      </c>
      <c r="I433" s="3">
        <v>0</v>
      </c>
      <c r="J433" s="3">
        <v>0</v>
      </c>
      <c r="K433" s="3">
        <v>0</v>
      </c>
      <c r="L433" s="3">
        <v>12.5</v>
      </c>
      <c r="M433" s="3">
        <v>6</v>
      </c>
      <c r="N433" s="3">
        <v>3</v>
      </c>
      <c r="O433" s="3">
        <v>0.7</v>
      </c>
    </row>
    <row r="434" spans="1:15" ht="15.75" thickBot="1" x14ac:dyDescent="0.3">
      <c r="A434" s="13"/>
      <c r="B434" s="3"/>
      <c r="C434" s="1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6.5" thickBot="1" x14ac:dyDescent="0.3">
      <c r="A435" s="88" t="s">
        <v>30</v>
      </c>
      <c r="B435" s="90"/>
      <c r="C435" s="4">
        <f>C429+C430+C431+C432+C433</f>
        <v>500</v>
      </c>
      <c r="D435" s="15">
        <f>D429+D430+D431+D432+D433+D434</f>
        <v>15.35</v>
      </c>
      <c r="E435" s="15">
        <f t="shared" ref="E435:O435" si="73">E429+E430+E431+E432+E433+E434</f>
        <v>12.59</v>
      </c>
      <c r="F435" s="15">
        <f t="shared" si="73"/>
        <v>59.05</v>
      </c>
      <c r="G435" s="15">
        <f t="shared" si="73"/>
        <v>552.01</v>
      </c>
      <c r="H435" s="15">
        <f t="shared" si="73"/>
        <v>0.19</v>
      </c>
      <c r="I435" s="15">
        <f t="shared" si="73"/>
        <v>1.03</v>
      </c>
      <c r="J435" s="15">
        <f t="shared" si="73"/>
        <v>34.54</v>
      </c>
      <c r="K435" s="15">
        <f t="shared" si="73"/>
        <v>1.65</v>
      </c>
      <c r="L435" s="15">
        <f t="shared" si="73"/>
        <v>275.59000000000003</v>
      </c>
      <c r="M435" s="15">
        <f t="shared" si="73"/>
        <v>270.49</v>
      </c>
      <c r="N435" s="15">
        <f t="shared" si="73"/>
        <v>53.17</v>
      </c>
      <c r="O435" s="15">
        <f t="shared" si="73"/>
        <v>2.83</v>
      </c>
    </row>
    <row r="436" spans="1:15" ht="16.5" thickBot="1" x14ac:dyDescent="0.3">
      <c r="A436" s="88"/>
      <c r="B436" s="111" t="s">
        <v>89</v>
      </c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3"/>
    </row>
    <row r="437" spans="1:15" ht="16.5" thickBot="1" x14ac:dyDescent="0.3">
      <c r="A437" s="49">
        <v>293</v>
      </c>
      <c r="B437" s="35" t="s">
        <v>63</v>
      </c>
      <c r="C437" s="14">
        <v>200</v>
      </c>
      <c r="D437" s="3">
        <v>2</v>
      </c>
      <c r="E437" s="3">
        <v>0.2</v>
      </c>
      <c r="F437" s="3">
        <v>5.8</v>
      </c>
      <c r="G437" s="3">
        <v>36</v>
      </c>
      <c r="H437" s="28"/>
      <c r="I437" s="28"/>
      <c r="J437" s="24"/>
      <c r="K437" s="28"/>
      <c r="L437" s="28"/>
      <c r="M437" s="28"/>
      <c r="N437" s="28"/>
      <c r="O437" s="15"/>
    </row>
    <row r="438" spans="1:15" ht="16.5" thickBot="1" x14ac:dyDescent="0.3">
      <c r="A438" s="88"/>
      <c r="B438" s="25" t="s">
        <v>90</v>
      </c>
      <c r="C438" s="26">
        <v>200</v>
      </c>
      <c r="D438" s="28">
        <f>D437</f>
        <v>2</v>
      </c>
      <c r="E438" s="28">
        <f t="shared" ref="E438:O438" si="74">E437</f>
        <v>0.2</v>
      </c>
      <c r="F438" s="28">
        <f t="shared" si="74"/>
        <v>5.8</v>
      </c>
      <c r="G438" s="28">
        <f t="shared" si="74"/>
        <v>36</v>
      </c>
      <c r="H438" s="28">
        <f t="shared" si="74"/>
        <v>0</v>
      </c>
      <c r="I438" s="28">
        <f t="shared" si="74"/>
        <v>0</v>
      </c>
      <c r="J438" s="28">
        <f t="shared" si="74"/>
        <v>0</v>
      </c>
      <c r="K438" s="28">
        <f t="shared" si="74"/>
        <v>0</v>
      </c>
      <c r="L438" s="28">
        <f t="shared" si="74"/>
        <v>0</v>
      </c>
      <c r="M438" s="28">
        <f t="shared" si="74"/>
        <v>0</v>
      </c>
      <c r="N438" s="28">
        <f t="shared" si="74"/>
        <v>0</v>
      </c>
      <c r="O438" s="28">
        <f t="shared" si="74"/>
        <v>0</v>
      </c>
    </row>
    <row r="439" spans="1:15" ht="16.5" thickBot="1" x14ac:dyDescent="0.3">
      <c r="A439" s="88" t="s">
        <v>85</v>
      </c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90"/>
    </row>
    <row r="440" spans="1:15" ht="16.5" thickBot="1" x14ac:dyDescent="0.3">
      <c r="A440" s="9"/>
      <c r="B440" s="10" t="s">
        <v>29</v>
      </c>
      <c r="C440" s="1">
        <v>50</v>
      </c>
      <c r="D440" s="8">
        <v>4.7</v>
      </c>
      <c r="E440" s="8">
        <v>1.2</v>
      </c>
      <c r="F440" s="8">
        <v>11.51</v>
      </c>
      <c r="G440" s="8">
        <v>229.01</v>
      </c>
      <c r="H440" s="8">
        <v>0.09</v>
      </c>
      <c r="I440" s="8">
        <v>0.91</v>
      </c>
      <c r="J440" s="8">
        <v>0.04</v>
      </c>
      <c r="K440" s="8">
        <v>0.72</v>
      </c>
      <c r="L440" s="8">
        <v>94.23</v>
      </c>
      <c r="M440" s="8">
        <v>102.24</v>
      </c>
      <c r="N440" s="8">
        <v>17.82</v>
      </c>
      <c r="O440" s="8">
        <v>0.54</v>
      </c>
    </row>
    <row r="441" spans="1:15" ht="16.5" thickBot="1" x14ac:dyDescent="0.3">
      <c r="A441" s="6"/>
      <c r="B441" s="7" t="s">
        <v>50</v>
      </c>
      <c r="C441" s="1">
        <v>20</v>
      </c>
      <c r="D441" s="11">
        <v>1.32</v>
      </c>
      <c r="E441" s="11">
        <v>0.24</v>
      </c>
      <c r="F441" s="11">
        <v>6.68</v>
      </c>
      <c r="G441" s="11">
        <v>34.799999999999997</v>
      </c>
      <c r="H441" s="11">
        <v>0.01</v>
      </c>
      <c r="I441" s="11">
        <v>0.12</v>
      </c>
      <c r="J441" s="11">
        <v>34.5</v>
      </c>
      <c r="K441" s="11">
        <v>0.08</v>
      </c>
      <c r="L441" s="11">
        <v>150</v>
      </c>
      <c r="M441" s="11">
        <v>96</v>
      </c>
      <c r="N441" s="11">
        <v>6.75</v>
      </c>
      <c r="O441" s="11">
        <v>0.15</v>
      </c>
    </row>
    <row r="442" spans="1:15" ht="16.5" thickBot="1" x14ac:dyDescent="0.3">
      <c r="A442" s="21"/>
      <c r="B442" s="10" t="s">
        <v>55</v>
      </c>
      <c r="C442" s="1">
        <v>200</v>
      </c>
      <c r="D442" s="11">
        <v>8.44</v>
      </c>
      <c r="E442" s="11">
        <v>3.07</v>
      </c>
      <c r="F442" s="11">
        <v>8.0399999999999991</v>
      </c>
      <c r="G442" s="11">
        <v>84.21</v>
      </c>
      <c r="H442" s="11">
        <v>0.16</v>
      </c>
      <c r="I442" s="11">
        <v>0</v>
      </c>
      <c r="J442" s="11">
        <v>2.5000000000000001E-2</v>
      </c>
      <c r="K442" s="11">
        <v>0.5</v>
      </c>
      <c r="L442" s="11">
        <v>22.5</v>
      </c>
      <c r="M442" s="11">
        <v>129.63999999999999</v>
      </c>
      <c r="N442" s="11">
        <v>14.91</v>
      </c>
      <c r="O442" s="11">
        <v>1.59</v>
      </c>
    </row>
    <row r="443" spans="1:15" ht="16.5" thickBot="1" x14ac:dyDescent="0.3">
      <c r="A443" s="6">
        <v>212</v>
      </c>
      <c r="B443" s="7" t="s">
        <v>53</v>
      </c>
      <c r="C443" s="12">
        <v>100</v>
      </c>
      <c r="D443" s="8">
        <v>5.27</v>
      </c>
      <c r="E443" s="8">
        <v>6.13</v>
      </c>
      <c r="F443" s="8">
        <v>9.91</v>
      </c>
      <c r="G443" s="8">
        <v>224.69</v>
      </c>
      <c r="H443" s="8">
        <v>0.09</v>
      </c>
      <c r="I443" s="8">
        <v>0</v>
      </c>
      <c r="J443" s="8">
        <v>12</v>
      </c>
      <c r="K443" s="8">
        <v>0.83</v>
      </c>
      <c r="L443" s="8">
        <v>11.89</v>
      </c>
      <c r="M443" s="8">
        <v>47.24</v>
      </c>
      <c r="N443" s="8">
        <v>8.5500000000000007</v>
      </c>
      <c r="O443" s="8">
        <v>0.86</v>
      </c>
    </row>
    <row r="444" spans="1:15" ht="16.5" thickBot="1" x14ac:dyDescent="0.3">
      <c r="A444" s="6">
        <v>227</v>
      </c>
      <c r="B444" s="7" t="s">
        <v>54</v>
      </c>
      <c r="C444" s="12">
        <v>150</v>
      </c>
      <c r="D444" s="8">
        <v>1.23</v>
      </c>
      <c r="E444" s="8">
        <v>9.1999999999999993</v>
      </c>
      <c r="F444" s="8">
        <v>31.25</v>
      </c>
      <c r="G444" s="8">
        <v>85.56</v>
      </c>
      <c r="H444" s="8">
        <v>0</v>
      </c>
      <c r="I444" s="8">
        <v>3.36</v>
      </c>
      <c r="J444" s="8">
        <v>0</v>
      </c>
      <c r="K444" s="8">
        <v>1.2E-2</v>
      </c>
      <c r="L444" s="8">
        <v>7.2</v>
      </c>
      <c r="M444" s="8">
        <v>4.2480000000000002</v>
      </c>
      <c r="N444" s="8">
        <v>2.81</v>
      </c>
      <c r="O444" s="8">
        <v>0.34799999999999998</v>
      </c>
    </row>
    <row r="445" spans="1:15" ht="16.5" thickBot="1" x14ac:dyDescent="0.3">
      <c r="A445" s="6"/>
      <c r="B445" s="10" t="s">
        <v>56</v>
      </c>
      <c r="C445" s="1">
        <v>60</v>
      </c>
      <c r="D445" s="11">
        <v>1.1200000000000001</v>
      </c>
      <c r="E445" s="11">
        <v>2.17</v>
      </c>
      <c r="F445" s="11">
        <v>4.83</v>
      </c>
      <c r="G445" s="11">
        <v>53.21</v>
      </c>
      <c r="H445" s="8"/>
      <c r="I445" s="8"/>
      <c r="J445" s="8"/>
      <c r="K445" s="8"/>
      <c r="L445" s="8"/>
      <c r="M445" s="8"/>
      <c r="N445" s="8"/>
      <c r="O445" s="8"/>
    </row>
    <row r="446" spans="1:15" ht="16.5" thickBot="1" x14ac:dyDescent="0.3">
      <c r="A446" s="9">
        <v>278</v>
      </c>
      <c r="B446" s="10" t="s">
        <v>57</v>
      </c>
      <c r="C446" s="1">
        <v>200</v>
      </c>
      <c r="D446" s="11">
        <v>0.1</v>
      </c>
      <c r="E446" s="11">
        <v>0.04</v>
      </c>
      <c r="F446" s="11">
        <v>19.52</v>
      </c>
      <c r="G446" s="11">
        <v>85.87</v>
      </c>
      <c r="H446" s="11">
        <v>0.11</v>
      </c>
      <c r="I446" s="11"/>
      <c r="J446" s="11"/>
      <c r="K446" s="11">
        <v>0.98</v>
      </c>
      <c r="L446" s="11">
        <v>17.25</v>
      </c>
      <c r="M446" s="11">
        <v>65.25</v>
      </c>
      <c r="N446" s="11">
        <v>24.75</v>
      </c>
      <c r="O446" s="11">
        <v>1.5</v>
      </c>
    </row>
    <row r="447" spans="1:15" ht="16.5" thickBot="1" x14ac:dyDescent="0.3">
      <c r="A447" s="88" t="s">
        <v>32</v>
      </c>
      <c r="B447" s="90"/>
      <c r="C447" s="4">
        <f>C440+C441+C442+C443+C444+C446</f>
        <v>720</v>
      </c>
      <c r="D447" s="5">
        <f>D440+D441+D442+D443+D444+D445+D446</f>
        <v>22.180000000000003</v>
      </c>
      <c r="E447" s="5">
        <f t="shared" ref="E447:G447" si="75">E440+E441+E442+E443+E444+E445+E446</f>
        <v>22.049999999999997</v>
      </c>
      <c r="F447" s="5">
        <f t="shared" si="75"/>
        <v>91.74</v>
      </c>
      <c r="G447" s="5">
        <f t="shared" si="75"/>
        <v>797.35</v>
      </c>
      <c r="H447" s="5">
        <f t="shared" ref="H447:O447" si="76">H440+H441+H442+H443+H444+H446</f>
        <v>0.45999999999999996</v>
      </c>
      <c r="I447" s="5">
        <f t="shared" si="76"/>
        <v>4.3899999999999997</v>
      </c>
      <c r="J447" s="5">
        <f t="shared" si="76"/>
        <v>46.564999999999998</v>
      </c>
      <c r="K447" s="5">
        <f t="shared" si="76"/>
        <v>3.1219999999999999</v>
      </c>
      <c r="L447" s="5">
        <f t="shared" si="76"/>
        <v>303.07</v>
      </c>
      <c r="M447" s="5">
        <f t="shared" si="76"/>
        <v>444.61799999999999</v>
      </c>
      <c r="N447" s="5">
        <f t="shared" si="76"/>
        <v>75.59</v>
      </c>
      <c r="O447" s="5">
        <f t="shared" si="76"/>
        <v>4.9879999999999995</v>
      </c>
    </row>
    <row r="448" spans="1:15" ht="16.5" thickBot="1" x14ac:dyDescent="0.3">
      <c r="A448" s="8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8"/>
    </row>
    <row r="449" spans="1:15" ht="16.5" thickBot="1" x14ac:dyDescent="0.3">
      <c r="A449" s="54">
        <v>295</v>
      </c>
      <c r="B449" s="7" t="s">
        <v>132</v>
      </c>
      <c r="C449" s="12">
        <v>200</v>
      </c>
      <c r="D449" s="8">
        <v>2.1</v>
      </c>
      <c r="E449" s="8">
        <v>1.92</v>
      </c>
      <c r="F449" s="8">
        <v>9.98</v>
      </c>
      <c r="G449" s="8">
        <v>65.599999999999994</v>
      </c>
      <c r="H449" s="8">
        <v>0</v>
      </c>
      <c r="I449" s="8">
        <v>0</v>
      </c>
      <c r="J449" s="8">
        <v>0.05</v>
      </c>
      <c r="K449" s="8">
        <v>0.1</v>
      </c>
      <c r="L449" s="8">
        <v>2.4</v>
      </c>
      <c r="M449" s="8">
        <v>3</v>
      </c>
      <c r="N449" s="8">
        <v>0.05</v>
      </c>
      <c r="O449" s="8">
        <v>0.02</v>
      </c>
    </row>
    <row r="450" spans="1:15" ht="16.5" thickBot="1" x14ac:dyDescent="0.3">
      <c r="A450" s="54"/>
      <c r="B450" s="60" t="s">
        <v>106</v>
      </c>
      <c r="C450" s="59">
        <v>50</v>
      </c>
      <c r="D450" s="8">
        <v>2.5</v>
      </c>
      <c r="E450" s="8">
        <v>11</v>
      </c>
      <c r="F450" s="8">
        <v>29</v>
      </c>
      <c r="G450" s="8">
        <v>259</v>
      </c>
      <c r="H450" s="42"/>
      <c r="I450" s="8"/>
      <c r="J450" s="8"/>
      <c r="K450" s="8"/>
      <c r="L450" s="42"/>
      <c r="M450" s="8"/>
      <c r="N450" s="42"/>
      <c r="O450" s="8"/>
    </row>
    <row r="451" spans="1:15" ht="16.5" thickBot="1" x14ac:dyDescent="0.3">
      <c r="A451" s="31"/>
      <c r="B451" s="51" t="s">
        <v>92</v>
      </c>
      <c r="C451" s="38">
        <v>100</v>
      </c>
      <c r="D451" s="39">
        <v>6.94</v>
      </c>
      <c r="E451" s="40">
        <v>10.75</v>
      </c>
      <c r="F451" s="11">
        <v>47</v>
      </c>
      <c r="G451" s="40">
        <v>316</v>
      </c>
      <c r="H451" s="30"/>
      <c r="I451" s="32"/>
      <c r="J451" s="32"/>
      <c r="K451" s="5"/>
      <c r="L451" s="30"/>
      <c r="M451" s="32"/>
      <c r="N451" s="30"/>
      <c r="O451" s="33"/>
    </row>
    <row r="452" spans="1:15" ht="16.5" thickBot="1" x14ac:dyDescent="0.3">
      <c r="A452" s="117" t="s">
        <v>91</v>
      </c>
      <c r="B452" s="118"/>
      <c r="C452" s="85">
        <f>C449+C450+C451</f>
        <v>350</v>
      </c>
      <c r="D452" s="33">
        <f>D449+D450+D451</f>
        <v>11.54</v>
      </c>
      <c r="E452" s="33">
        <f t="shared" ref="E452:G452" si="77">E449+E450+E451</f>
        <v>23.67</v>
      </c>
      <c r="F452" s="33">
        <f t="shared" si="77"/>
        <v>85.98</v>
      </c>
      <c r="G452" s="33">
        <f t="shared" si="77"/>
        <v>640.6</v>
      </c>
      <c r="H452" s="30"/>
      <c r="I452" s="32"/>
      <c r="J452" s="32"/>
      <c r="K452" s="5"/>
      <c r="L452" s="30"/>
      <c r="M452" s="32"/>
      <c r="N452" s="30"/>
      <c r="O452" s="33"/>
    </row>
    <row r="453" spans="1:15" ht="16.5" thickBot="1" x14ac:dyDescent="0.3">
      <c r="A453" s="29"/>
      <c r="B453" s="106" t="s">
        <v>87</v>
      </c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8"/>
    </row>
    <row r="454" spans="1:15" ht="16.5" thickBot="1" x14ac:dyDescent="0.3">
      <c r="A454" s="36">
        <v>235</v>
      </c>
      <c r="B454" s="47" t="s">
        <v>122</v>
      </c>
      <c r="C454" s="38">
        <v>150</v>
      </c>
      <c r="D454" s="39">
        <v>6.09</v>
      </c>
      <c r="E454" s="40">
        <v>7.08</v>
      </c>
      <c r="F454" s="11">
        <v>42.03</v>
      </c>
      <c r="G454" s="40">
        <v>215.3</v>
      </c>
      <c r="H454" s="41">
        <v>0.18</v>
      </c>
      <c r="I454" s="40">
        <v>95.94</v>
      </c>
      <c r="J454" s="40">
        <v>27.6</v>
      </c>
      <c r="K454" s="11">
        <v>0</v>
      </c>
      <c r="L454" s="41">
        <v>51.26</v>
      </c>
      <c r="M454" s="40">
        <v>99.36</v>
      </c>
      <c r="N454" s="41">
        <v>30.75</v>
      </c>
      <c r="O454" s="39">
        <v>2.54</v>
      </c>
    </row>
    <row r="455" spans="1:15" ht="16.5" thickBot="1" x14ac:dyDescent="0.3">
      <c r="A455" s="38">
        <v>209</v>
      </c>
      <c r="B455" s="7" t="s">
        <v>134</v>
      </c>
      <c r="C455" s="12">
        <v>100</v>
      </c>
      <c r="D455" s="7">
        <v>14.01</v>
      </c>
      <c r="E455" s="8">
        <v>14.2</v>
      </c>
      <c r="F455" s="8">
        <v>31</v>
      </c>
      <c r="G455" s="8">
        <v>245.13</v>
      </c>
      <c r="H455" s="8">
        <v>3.5999999999999997E-2</v>
      </c>
      <c r="I455" s="8">
        <v>1.46</v>
      </c>
      <c r="J455" s="8">
        <v>0.22</v>
      </c>
      <c r="K455" s="8">
        <v>2.02</v>
      </c>
      <c r="L455" s="8">
        <v>59.4</v>
      </c>
      <c r="M455" s="8">
        <v>53.44</v>
      </c>
      <c r="N455" s="8">
        <v>38.44</v>
      </c>
      <c r="O455" s="8">
        <v>1.22</v>
      </c>
    </row>
    <row r="456" spans="1:15" ht="16.5" thickBot="1" x14ac:dyDescent="0.3">
      <c r="A456" s="38">
        <v>294</v>
      </c>
      <c r="B456" s="10" t="s">
        <v>133</v>
      </c>
      <c r="C456" s="1">
        <v>200</v>
      </c>
      <c r="D456" s="10">
        <v>0.08</v>
      </c>
      <c r="E456" s="11">
        <v>0.01</v>
      </c>
      <c r="F456" s="11">
        <v>15.31</v>
      </c>
      <c r="G456" s="11">
        <v>61.62</v>
      </c>
      <c r="H456" s="11">
        <v>3.0000000000000001E-3</v>
      </c>
      <c r="I456" s="11">
        <v>41</v>
      </c>
      <c r="J456" s="11">
        <v>0</v>
      </c>
      <c r="K456" s="11">
        <v>0</v>
      </c>
      <c r="L456" s="11">
        <v>12.8</v>
      </c>
      <c r="M456" s="11">
        <v>4</v>
      </c>
      <c r="N456" s="11">
        <v>2.2000000000000002</v>
      </c>
      <c r="O456" s="11">
        <v>0.32</v>
      </c>
    </row>
    <row r="457" spans="1:15" ht="16.5" thickBot="1" x14ac:dyDescent="0.3">
      <c r="A457" s="31"/>
      <c r="B457" s="7" t="s">
        <v>29</v>
      </c>
      <c r="C457" s="1">
        <v>50</v>
      </c>
      <c r="D457" s="8">
        <v>4.7</v>
      </c>
      <c r="E457" s="8">
        <v>1.2</v>
      </c>
      <c r="F457" s="8">
        <v>11.51</v>
      </c>
      <c r="G457" s="8">
        <v>229.01</v>
      </c>
      <c r="H457" s="8">
        <v>0.2</v>
      </c>
      <c r="I457" s="8">
        <v>23.18</v>
      </c>
      <c r="J457" s="42">
        <v>236.5</v>
      </c>
      <c r="K457" s="8">
        <v>0.68</v>
      </c>
      <c r="L457" s="8">
        <v>93.84</v>
      </c>
      <c r="M457" s="8">
        <v>248.23</v>
      </c>
      <c r="N457" s="8">
        <v>40.17</v>
      </c>
      <c r="O457" s="8">
        <v>3.06</v>
      </c>
    </row>
    <row r="458" spans="1:15" ht="16.5" thickBot="1" x14ac:dyDescent="0.3">
      <c r="A458" s="29"/>
      <c r="B458" s="67" t="s">
        <v>88</v>
      </c>
      <c r="C458" s="31">
        <f>C454+C455+C456+C457</f>
        <v>500</v>
      </c>
      <c r="D458" s="32">
        <f>D454+D455+D456+D457</f>
        <v>24.88</v>
      </c>
      <c r="E458" s="32">
        <f>E454+E455+E456+E457</f>
        <v>22.490000000000002</v>
      </c>
      <c r="F458" s="5">
        <f>F454+F455+F456+F457</f>
        <v>99.850000000000009</v>
      </c>
      <c r="G458" s="32">
        <f>G454+G455+G456+G457</f>
        <v>751.06</v>
      </c>
      <c r="H458" s="32">
        <f>H455+H457</f>
        <v>0.23600000000000002</v>
      </c>
      <c r="I458" s="32">
        <f t="shared" ref="I458:O458" si="78">I455+I457</f>
        <v>24.64</v>
      </c>
      <c r="J458" s="32">
        <f t="shared" si="78"/>
        <v>236.72</v>
      </c>
      <c r="K458" s="32">
        <f t="shared" si="78"/>
        <v>2.7</v>
      </c>
      <c r="L458" s="32">
        <f t="shared" si="78"/>
        <v>153.24</v>
      </c>
      <c r="M458" s="32">
        <f t="shared" si="78"/>
        <v>301.66999999999996</v>
      </c>
      <c r="N458" s="32">
        <f t="shared" si="78"/>
        <v>78.61</v>
      </c>
      <c r="O458" s="30">
        <f t="shared" si="78"/>
        <v>4.28</v>
      </c>
    </row>
    <row r="459" spans="1:15" ht="16.5" thickBot="1" x14ac:dyDescent="0.3">
      <c r="A459" s="29"/>
      <c r="B459" s="92" t="s">
        <v>210</v>
      </c>
      <c r="C459" s="86">
        <f t="shared" ref="C459:O459" si="79">C458+C452+C447+C438+C435</f>
        <v>2270</v>
      </c>
      <c r="D459" s="32">
        <f t="shared" si="79"/>
        <v>75.95</v>
      </c>
      <c r="E459" s="32">
        <f t="shared" si="79"/>
        <v>81.000000000000014</v>
      </c>
      <c r="F459" s="32">
        <f t="shared" si="79"/>
        <v>342.42</v>
      </c>
      <c r="G459" s="32">
        <f t="shared" si="79"/>
        <v>2777.0199999999995</v>
      </c>
      <c r="H459" s="32">
        <f t="shared" si="79"/>
        <v>0.8859999999999999</v>
      </c>
      <c r="I459" s="32">
        <f t="shared" si="79"/>
        <v>30.060000000000002</v>
      </c>
      <c r="J459" s="32">
        <f t="shared" si="79"/>
        <v>317.82499999999999</v>
      </c>
      <c r="K459" s="32">
        <f t="shared" si="79"/>
        <v>7.4719999999999995</v>
      </c>
      <c r="L459" s="32">
        <f t="shared" si="79"/>
        <v>731.90000000000009</v>
      </c>
      <c r="M459" s="32">
        <f t="shared" si="79"/>
        <v>1016.778</v>
      </c>
      <c r="N459" s="32">
        <f t="shared" si="79"/>
        <v>207.37</v>
      </c>
      <c r="O459" s="32">
        <f t="shared" si="79"/>
        <v>12.098000000000001</v>
      </c>
    </row>
    <row r="460" spans="1:15" ht="16.5" thickBot="1" x14ac:dyDescent="0.3">
      <c r="A460" s="104" t="s">
        <v>8</v>
      </c>
      <c r="B460" s="104" t="s">
        <v>9</v>
      </c>
      <c r="C460" s="114" t="s">
        <v>10</v>
      </c>
      <c r="D460" s="106" t="s">
        <v>11</v>
      </c>
      <c r="E460" s="107"/>
      <c r="F460" s="108"/>
      <c r="G460" s="104" t="s">
        <v>12</v>
      </c>
      <c r="H460" s="106" t="s">
        <v>13</v>
      </c>
      <c r="I460" s="107"/>
      <c r="J460" s="107"/>
      <c r="K460" s="108"/>
      <c r="L460" s="106" t="s">
        <v>14</v>
      </c>
      <c r="M460" s="107"/>
      <c r="N460" s="107"/>
      <c r="O460" s="108"/>
    </row>
    <row r="461" spans="1:15" ht="16.5" thickBot="1" x14ac:dyDescent="0.3">
      <c r="A461" s="105"/>
      <c r="B461" s="105"/>
      <c r="C461" s="105"/>
      <c r="D461" s="16" t="s">
        <v>15</v>
      </c>
      <c r="E461" s="16" t="s">
        <v>16</v>
      </c>
      <c r="F461" s="16" t="s">
        <v>17</v>
      </c>
      <c r="G461" s="105"/>
      <c r="H461" s="16" t="s">
        <v>18</v>
      </c>
      <c r="I461" s="16" t="s">
        <v>19</v>
      </c>
      <c r="J461" s="16" t="s">
        <v>20</v>
      </c>
      <c r="K461" s="16" t="s">
        <v>21</v>
      </c>
      <c r="L461" s="16" t="s">
        <v>22</v>
      </c>
      <c r="M461" s="16" t="s">
        <v>23</v>
      </c>
      <c r="N461" s="16" t="s">
        <v>24</v>
      </c>
      <c r="O461" s="16" t="s">
        <v>25</v>
      </c>
    </row>
    <row r="462" spans="1:15" ht="16.5" thickBot="1" x14ac:dyDescent="0.3">
      <c r="A462" s="109" t="s">
        <v>211</v>
      </c>
      <c r="B462" s="110"/>
      <c r="C462" s="17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</row>
    <row r="463" spans="1:15" ht="16.5" thickBot="1" x14ac:dyDescent="0.3">
      <c r="A463" s="111" t="s">
        <v>27</v>
      </c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3"/>
    </row>
    <row r="464" spans="1:15" ht="16.5" thickBot="1" x14ac:dyDescent="0.3">
      <c r="A464" s="6"/>
      <c r="B464" s="7" t="s">
        <v>29</v>
      </c>
      <c r="C464" s="1">
        <v>50</v>
      </c>
      <c r="D464" s="8">
        <v>4.7</v>
      </c>
      <c r="E464" s="8">
        <v>1.2</v>
      </c>
      <c r="F464" s="8">
        <v>11.51</v>
      </c>
      <c r="G464" s="8">
        <v>229.01</v>
      </c>
      <c r="H464" s="8">
        <v>0.2</v>
      </c>
      <c r="I464" s="8">
        <v>23.18</v>
      </c>
      <c r="J464" s="8">
        <v>236.5</v>
      </c>
      <c r="K464" s="8">
        <v>0.68</v>
      </c>
      <c r="L464" s="8">
        <v>93.84</v>
      </c>
      <c r="M464" s="8">
        <v>248.23</v>
      </c>
      <c r="N464" s="8">
        <v>40.17</v>
      </c>
      <c r="O464" s="8">
        <v>3.06</v>
      </c>
    </row>
    <row r="465" spans="1:15" ht="16.5" thickBot="1" x14ac:dyDescent="0.3">
      <c r="A465" s="9">
        <v>365</v>
      </c>
      <c r="B465" s="10" t="s">
        <v>58</v>
      </c>
      <c r="C465" s="1">
        <v>10</v>
      </c>
      <c r="D465" s="11">
        <v>0.1</v>
      </c>
      <c r="E465" s="11">
        <v>7.2</v>
      </c>
      <c r="F465" s="11">
        <v>0.1</v>
      </c>
      <c r="G465" s="11">
        <v>66</v>
      </c>
      <c r="H465" s="11">
        <v>0.04</v>
      </c>
      <c r="I465" s="11">
        <v>4</v>
      </c>
      <c r="J465" s="11">
        <v>0</v>
      </c>
      <c r="K465" s="11">
        <v>0.08</v>
      </c>
      <c r="L465" s="11">
        <v>8</v>
      </c>
      <c r="M465" s="11">
        <v>24.8</v>
      </c>
      <c r="N465" s="11">
        <v>8.4</v>
      </c>
      <c r="O465" s="11">
        <v>0.28000000000000003</v>
      </c>
    </row>
    <row r="466" spans="1:15" ht="16.5" thickBot="1" x14ac:dyDescent="0.3">
      <c r="A466" s="6">
        <v>141</v>
      </c>
      <c r="B466" s="7" t="s">
        <v>60</v>
      </c>
      <c r="C466" s="12">
        <v>150</v>
      </c>
      <c r="D466" s="8">
        <v>7.34</v>
      </c>
      <c r="E466" s="8">
        <v>3.24</v>
      </c>
      <c r="F466" s="8">
        <v>21.83</v>
      </c>
      <c r="G466" s="8">
        <v>109.59</v>
      </c>
      <c r="H466" s="8">
        <v>0.01</v>
      </c>
      <c r="I466" s="8">
        <v>0.25</v>
      </c>
      <c r="J466" s="8">
        <v>0</v>
      </c>
      <c r="K466" s="8">
        <v>0.04</v>
      </c>
      <c r="L466" s="8">
        <v>110.36</v>
      </c>
      <c r="M466" s="8">
        <v>83.26</v>
      </c>
      <c r="N466" s="8">
        <v>15.12</v>
      </c>
      <c r="O466" s="8">
        <v>0.21</v>
      </c>
    </row>
    <row r="467" spans="1:15" ht="16.5" thickBot="1" x14ac:dyDescent="0.3">
      <c r="A467" s="13">
        <v>271</v>
      </c>
      <c r="B467" s="10" t="s">
        <v>135</v>
      </c>
      <c r="C467" s="1">
        <v>200</v>
      </c>
      <c r="D467" s="11">
        <v>3.78</v>
      </c>
      <c r="E467" s="11">
        <v>3.91</v>
      </c>
      <c r="F467" s="11">
        <v>26.04</v>
      </c>
      <c r="G467" s="11">
        <v>154.15</v>
      </c>
      <c r="H467" s="11">
        <v>0.11</v>
      </c>
      <c r="I467" s="11">
        <v>0</v>
      </c>
      <c r="J467" s="11">
        <v>0</v>
      </c>
      <c r="K467" s="11">
        <v>0.98</v>
      </c>
      <c r="L467" s="11">
        <v>17.25</v>
      </c>
      <c r="M467" s="11">
        <v>65.25</v>
      </c>
      <c r="N467" s="11">
        <v>24.75</v>
      </c>
      <c r="O467" s="11">
        <v>1.5</v>
      </c>
    </row>
    <row r="468" spans="1:15" ht="16.5" thickBot="1" x14ac:dyDescent="0.3">
      <c r="A468" s="6"/>
      <c r="B468" s="7" t="s">
        <v>142</v>
      </c>
      <c r="C468" s="12">
        <v>100</v>
      </c>
      <c r="D468" s="3">
        <v>0.56000000000000005</v>
      </c>
      <c r="E468" s="3">
        <v>0</v>
      </c>
      <c r="F468" s="3">
        <v>8.5299999999999994</v>
      </c>
      <c r="G468" s="3">
        <v>78.33</v>
      </c>
      <c r="H468" s="8"/>
      <c r="I468" s="8"/>
      <c r="J468" s="8"/>
      <c r="K468" s="8"/>
      <c r="L468" s="8"/>
      <c r="M468" s="8"/>
      <c r="N468" s="8"/>
      <c r="O468" s="8"/>
    </row>
    <row r="469" spans="1:15" ht="15.75" thickBot="1" x14ac:dyDescent="0.3">
      <c r="A469" s="13"/>
      <c r="B469" s="3"/>
      <c r="C469" s="14"/>
      <c r="D469" s="3"/>
      <c r="E469" s="3"/>
      <c r="F469" s="3"/>
      <c r="G469" s="3"/>
      <c r="H469" s="3"/>
      <c r="I469" s="3">
        <v>1.2</v>
      </c>
      <c r="J469" s="3">
        <v>20</v>
      </c>
      <c r="K469" s="3"/>
      <c r="L469" s="3">
        <v>248</v>
      </c>
      <c r="M469" s="3">
        <v>190</v>
      </c>
      <c r="N469" s="3">
        <v>30</v>
      </c>
      <c r="O469" s="3">
        <v>0.2</v>
      </c>
    </row>
    <row r="470" spans="1:15" ht="16.5" thickBot="1" x14ac:dyDescent="0.3">
      <c r="A470" s="88" t="s">
        <v>30</v>
      </c>
      <c r="B470" s="90"/>
      <c r="C470" s="4">
        <f>C464+C465+C466+C467+C468</f>
        <v>510</v>
      </c>
      <c r="D470" s="15">
        <f>D464+D465+D466+D467</f>
        <v>15.92</v>
      </c>
      <c r="E470" s="15">
        <f t="shared" ref="E470:L470" si="80">E464+E465+E466+E467</f>
        <v>15.55</v>
      </c>
      <c r="F470" s="15">
        <f t="shared" si="80"/>
        <v>59.48</v>
      </c>
      <c r="G470" s="15">
        <f t="shared" si="80"/>
        <v>558.75</v>
      </c>
      <c r="H470" s="15">
        <f t="shared" si="80"/>
        <v>0.36</v>
      </c>
      <c r="I470" s="15">
        <f t="shared" si="80"/>
        <v>27.43</v>
      </c>
      <c r="J470" s="15">
        <f t="shared" si="80"/>
        <v>236.5</v>
      </c>
      <c r="K470" s="15">
        <f t="shared" si="80"/>
        <v>1.78</v>
      </c>
      <c r="L470" s="15">
        <f t="shared" si="80"/>
        <v>229.45</v>
      </c>
      <c r="M470" s="15">
        <f t="shared" ref="M470:O470" si="81">M464+M465+M466+M467+M468</f>
        <v>421.53999999999996</v>
      </c>
      <c r="N470" s="15">
        <f t="shared" si="81"/>
        <v>88.44</v>
      </c>
      <c r="O470" s="15">
        <f t="shared" si="81"/>
        <v>5.05</v>
      </c>
    </row>
    <row r="471" spans="1:15" ht="16.5" thickBot="1" x14ac:dyDescent="0.3">
      <c r="A471" s="115"/>
      <c r="B471" s="116"/>
      <c r="C471" s="111" t="s">
        <v>93</v>
      </c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3"/>
    </row>
    <row r="472" spans="1:15" ht="16.5" thickBot="1" x14ac:dyDescent="0.3">
      <c r="A472" s="58">
        <v>288</v>
      </c>
      <c r="B472" s="43" t="s">
        <v>95</v>
      </c>
      <c r="C472" s="34">
        <v>200</v>
      </c>
      <c r="D472" s="44">
        <v>5.59</v>
      </c>
      <c r="E472" s="44">
        <v>3.38</v>
      </c>
      <c r="F472" s="44">
        <v>9.3800000000000008</v>
      </c>
      <c r="G472" s="44">
        <v>117.31</v>
      </c>
      <c r="H472" s="44">
        <v>0.08</v>
      </c>
      <c r="I472" s="44">
        <v>2.73</v>
      </c>
      <c r="J472" s="45">
        <v>42.22</v>
      </c>
      <c r="K472" s="44">
        <v>0</v>
      </c>
      <c r="L472" s="44">
        <v>252</v>
      </c>
      <c r="M472" s="44">
        <v>189</v>
      </c>
      <c r="N472" s="44">
        <v>29.44</v>
      </c>
      <c r="O472" s="18">
        <v>0.21</v>
      </c>
    </row>
    <row r="473" spans="1:15" ht="16.5" thickBot="1" x14ac:dyDescent="0.3">
      <c r="A473" s="115" t="s">
        <v>94</v>
      </c>
      <c r="B473" s="116"/>
      <c r="C473" s="26">
        <f>C472</f>
        <v>200</v>
      </c>
      <c r="D473" s="28">
        <f>D472</f>
        <v>5.59</v>
      </c>
      <c r="E473" s="28">
        <f t="shared" ref="E473:O473" si="82">E472</f>
        <v>3.38</v>
      </c>
      <c r="F473" s="28">
        <f t="shared" si="82"/>
        <v>9.3800000000000008</v>
      </c>
      <c r="G473" s="28">
        <f t="shared" si="82"/>
        <v>117.31</v>
      </c>
      <c r="H473" s="28">
        <f t="shared" si="82"/>
        <v>0.08</v>
      </c>
      <c r="I473" s="28">
        <f t="shared" si="82"/>
        <v>2.73</v>
      </c>
      <c r="J473" s="28">
        <f t="shared" si="82"/>
        <v>42.22</v>
      </c>
      <c r="K473" s="28">
        <f t="shared" si="82"/>
        <v>0</v>
      </c>
      <c r="L473" s="28">
        <f t="shared" si="82"/>
        <v>252</v>
      </c>
      <c r="M473" s="28">
        <f t="shared" si="82"/>
        <v>189</v>
      </c>
      <c r="N473" s="28">
        <f t="shared" si="82"/>
        <v>29.44</v>
      </c>
      <c r="O473" s="28">
        <f t="shared" si="82"/>
        <v>0.21</v>
      </c>
    </row>
    <row r="474" spans="1:15" ht="16.5" thickBot="1" x14ac:dyDescent="0.3">
      <c r="A474" s="88"/>
      <c r="B474" s="25"/>
      <c r="C474" s="26"/>
      <c r="D474" s="28"/>
      <c r="E474" s="28"/>
      <c r="F474" s="28"/>
      <c r="G474" s="28"/>
      <c r="H474" s="28"/>
      <c r="I474" s="28"/>
      <c r="J474" s="24"/>
      <c r="K474" s="28"/>
      <c r="L474" s="28"/>
      <c r="M474" s="28"/>
      <c r="N474" s="28"/>
      <c r="O474" s="15"/>
    </row>
    <row r="475" spans="1:15" ht="16.5" thickBot="1" x14ac:dyDescent="0.3">
      <c r="A475" s="111" t="s">
        <v>31</v>
      </c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3"/>
    </row>
    <row r="476" spans="1:15" ht="16.5" thickBot="1" x14ac:dyDescent="0.3">
      <c r="A476" s="9"/>
      <c r="B476" s="10" t="s">
        <v>29</v>
      </c>
      <c r="C476" s="1">
        <v>50</v>
      </c>
      <c r="D476" s="8">
        <v>4.7</v>
      </c>
      <c r="E476" s="8">
        <v>1.2</v>
      </c>
      <c r="F476" s="8">
        <v>11.51</v>
      </c>
      <c r="G476" s="8">
        <v>229.01</v>
      </c>
      <c r="H476" s="11">
        <v>0.03</v>
      </c>
      <c r="I476" s="11">
        <v>2.4500000000000002</v>
      </c>
      <c r="J476" s="11">
        <v>13.8</v>
      </c>
      <c r="K476" s="11">
        <v>1.87</v>
      </c>
      <c r="L476" s="11">
        <v>73.62</v>
      </c>
      <c r="M476" s="11">
        <v>65.010000000000005</v>
      </c>
      <c r="N476" s="11">
        <v>20.98</v>
      </c>
      <c r="O476" s="11">
        <v>0.4</v>
      </c>
    </row>
    <row r="477" spans="1:15" ht="16.5" thickBot="1" x14ac:dyDescent="0.3">
      <c r="A477" s="6"/>
      <c r="B477" s="10" t="s">
        <v>50</v>
      </c>
      <c r="C477" s="1">
        <v>20</v>
      </c>
      <c r="D477" s="11">
        <v>1.32</v>
      </c>
      <c r="E477" s="11">
        <v>0.24</v>
      </c>
      <c r="F477" s="11">
        <v>6.68</v>
      </c>
      <c r="G477" s="11">
        <v>34.799999999999997</v>
      </c>
      <c r="H477" s="11">
        <v>0.01</v>
      </c>
      <c r="I477" s="11">
        <v>0.12</v>
      </c>
      <c r="J477" s="11">
        <v>34.5</v>
      </c>
      <c r="K477" s="11">
        <v>0.08</v>
      </c>
      <c r="L477" s="11">
        <v>105</v>
      </c>
      <c r="M477" s="11">
        <v>105</v>
      </c>
      <c r="N477" s="11">
        <v>4.95</v>
      </c>
      <c r="O477" s="11">
        <v>0.12</v>
      </c>
    </row>
    <row r="478" spans="1:15" ht="16.5" thickBot="1" x14ac:dyDescent="0.3">
      <c r="A478" s="9">
        <v>47</v>
      </c>
      <c r="B478" s="7" t="s">
        <v>82</v>
      </c>
      <c r="C478" s="12">
        <v>250</v>
      </c>
      <c r="D478" s="12">
        <v>1.9</v>
      </c>
      <c r="E478" s="8">
        <v>3.85</v>
      </c>
      <c r="F478" s="8">
        <v>9.23</v>
      </c>
      <c r="G478" s="8">
        <v>114.09</v>
      </c>
      <c r="H478" s="11">
        <v>0.04</v>
      </c>
      <c r="I478" s="11">
        <v>22.31</v>
      </c>
      <c r="J478" s="11">
        <v>10.5</v>
      </c>
      <c r="K478" s="11">
        <v>0.96</v>
      </c>
      <c r="L478" s="11">
        <v>49.69</v>
      </c>
      <c r="M478" s="11">
        <v>54.89</v>
      </c>
      <c r="N478" s="11">
        <v>26.59</v>
      </c>
      <c r="O478" s="11">
        <v>0.89</v>
      </c>
    </row>
    <row r="479" spans="1:15" ht="16.5" thickBot="1" x14ac:dyDescent="0.3">
      <c r="A479" s="6">
        <v>46</v>
      </c>
      <c r="B479" s="10" t="s">
        <v>61</v>
      </c>
      <c r="C479" s="1">
        <v>100</v>
      </c>
      <c r="D479" s="1">
        <v>5.9</v>
      </c>
      <c r="E479" s="11">
        <v>6.65</v>
      </c>
      <c r="F479" s="11">
        <v>3.91</v>
      </c>
      <c r="G479" s="11">
        <v>118.45</v>
      </c>
      <c r="H479" s="11">
        <v>9.6000000000000002E-2</v>
      </c>
      <c r="I479" s="11">
        <v>0.48</v>
      </c>
      <c r="J479" s="11">
        <v>0.06</v>
      </c>
      <c r="K479" s="11">
        <v>0.91200000000000003</v>
      </c>
      <c r="L479" s="11">
        <v>39.287999999999997</v>
      </c>
      <c r="M479" s="11">
        <v>177.04</v>
      </c>
      <c r="N479" s="11">
        <v>27.6</v>
      </c>
      <c r="O479" s="11">
        <v>0.79200000000000004</v>
      </c>
    </row>
    <row r="480" spans="1:15" ht="16.5" thickBot="1" x14ac:dyDescent="0.3">
      <c r="A480" s="6">
        <v>219</v>
      </c>
      <c r="B480" s="7" t="s">
        <v>37</v>
      </c>
      <c r="C480" s="12">
        <v>150</v>
      </c>
      <c r="D480" s="12">
        <v>6.84</v>
      </c>
      <c r="E480" s="8">
        <v>5.43</v>
      </c>
      <c r="F480" s="8">
        <v>22.58</v>
      </c>
      <c r="G480" s="8">
        <v>171.31</v>
      </c>
      <c r="H480" s="8">
        <v>8.2000000000000003E-2</v>
      </c>
      <c r="I480" s="8">
        <v>3.41</v>
      </c>
      <c r="J480" s="8">
        <v>1.7000000000000001E-2</v>
      </c>
      <c r="K480" s="8">
        <v>1.15E-2</v>
      </c>
      <c r="L480" s="8">
        <v>8.1720000000000006</v>
      </c>
      <c r="M480" s="8">
        <v>43.39</v>
      </c>
      <c r="N480" s="8">
        <v>15.85</v>
      </c>
      <c r="O480" s="8">
        <v>0.63</v>
      </c>
    </row>
    <row r="481" spans="1:15" ht="16.5" thickBot="1" x14ac:dyDescent="0.3">
      <c r="A481" s="9">
        <v>30</v>
      </c>
      <c r="B481" s="7" t="s">
        <v>80</v>
      </c>
      <c r="C481" s="12">
        <v>60</v>
      </c>
      <c r="D481" s="12">
        <v>0.51</v>
      </c>
      <c r="E481" s="8">
        <v>3.05</v>
      </c>
      <c r="F481" s="8">
        <v>1.99</v>
      </c>
      <c r="G481" s="8">
        <v>36.9</v>
      </c>
      <c r="H481" s="8">
        <v>0</v>
      </c>
      <c r="I481" s="8">
        <v>0.27</v>
      </c>
      <c r="J481" s="8">
        <v>0</v>
      </c>
      <c r="K481" s="8">
        <v>0</v>
      </c>
      <c r="L481" s="8">
        <v>12.73</v>
      </c>
      <c r="M481" s="8">
        <v>13.78</v>
      </c>
      <c r="N481" s="8">
        <v>3.73</v>
      </c>
      <c r="O481" s="8">
        <v>0.75</v>
      </c>
    </row>
    <row r="482" spans="1:15" ht="16.5" thickBot="1" x14ac:dyDescent="0.3">
      <c r="A482" s="13">
        <v>283</v>
      </c>
      <c r="B482" s="10" t="s">
        <v>62</v>
      </c>
      <c r="C482" s="1">
        <v>200</v>
      </c>
      <c r="D482" s="1">
        <v>0.56000000000000005</v>
      </c>
      <c r="E482" s="11">
        <v>0</v>
      </c>
      <c r="F482" s="11">
        <v>27.89</v>
      </c>
      <c r="G482" s="11">
        <v>113.79</v>
      </c>
      <c r="H482" s="11">
        <v>0.11</v>
      </c>
      <c r="I482" s="11"/>
      <c r="J482" s="11"/>
      <c r="K482" s="11">
        <v>0.98</v>
      </c>
      <c r="L482" s="11">
        <v>17.25</v>
      </c>
      <c r="M482" s="11">
        <v>65.25</v>
      </c>
      <c r="N482" s="11">
        <v>24.75</v>
      </c>
      <c r="O482" s="11">
        <v>1.5</v>
      </c>
    </row>
    <row r="483" spans="1:15" ht="16.5" thickBot="1" x14ac:dyDescent="0.3">
      <c r="A483" s="88" t="s">
        <v>32</v>
      </c>
      <c r="B483" s="90"/>
      <c r="C483" s="4">
        <f>C476+C477+C478+C479+C480+C481</f>
        <v>630</v>
      </c>
      <c r="D483" s="5">
        <f>D476+D477+D478+D479+D480+D481+D482</f>
        <v>21.73</v>
      </c>
      <c r="E483" s="5">
        <f t="shared" ref="E483:O483" si="83">E476+E477+E478+E479+E480+E481+E482</f>
        <v>20.420000000000002</v>
      </c>
      <c r="F483" s="5">
        <f t="shared" si="83"/>
        <v>83.789999999999992</v>
      </c>
      <c r="G483" s="5">
        <f t="shared" si="83"/>
        <v>818.34999999999991</v>
      </c>
      <c r="H483" s="5">
        <f t="shared" si="83"/>
        <v>0.36799999999999999</v>
      </c>
      <c r="I483" s="5">
        <f t="shared" si="83"/>
        <v>29.04</v>
      </c>
      <c r="J483" s="5">
        <f t="shared" si="83"/>
        <v>58.877000000000002</v>
      </c>
      <c r="K483" s="5">
        <f t="shared" si="83"/>
        <v>4.8134999999999994</v>
      </c>
      <c r="L483" s="5">
        <f t="shared" si="83"/>
        <v>305.75000000000006</v>
      </c>
      <c r="M483" s="5">
        <f t="shared" si="83"/>
        <v>524.3599999999999</v>
      </c>
      <c r="N483" s="5">
        <f t="shared" si="83"/>
        <v>124.45</v>
      </c>
      <c r="O483" s="5">
        <f t="shared" si="83"/>
        <v>5.0819999999999999</v>
      </c>
    </row>
    <row r="484" spans="1:15" ht="16.5" thickBot="1" x14ac:dyDescent="0.3">
      <c r="A484" s="87"/>
      <c r="B484" s="107" t="s">
        <v>86</v>
      </c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8"/>
    </row>
    <row r="485" spans="1:15" ht="16.5" thickBot="1" x14ac:dyDescent="0.3">
      <c r="A485" s="36">
        <v>300</v>
      </c>
      <c r="B485" s="37" t="s">
        <v>52</v>
      </c>
      <c r="C485" s="38">
        <v>200</v>
      </c>
      <c r="D485" s="3">
        <v>0.12</v>
      </c>
      <c r="E485" s="3">
        <v>0</v>
      </c>
      <c r="F485" s="3">
        <v>12.04</v>
      </c>
      <c r="G485" s="3">
        <v>48.64</v>
      </c>
      <c r="H485" s="41">
        <v>0</v>
      </c>
      <c r="I485" s="40">
        <v>0.03</v>
      </c>
      <c r="J485" s="40">
        <v>0</v>
      </c>
      <c r="K485" s="11">
        <v>0</v>
      </c>
      <c r="L485" s="41">
        <v>10</v>
      </c>
      <c r="M485" s="40">
        <v>2.5</v>
      </c>
      <c r="N485" s="41">
        <v>1.3</v>
      </c>
      <c r="O485" s="39">
        <v>0.28000000000000003</v>
      </c>
    </row>
    <row r="486" spans="1:15" ht="16.5" thickBot="1" x14ac:dyDescent="0.3">
      <c r="A486" s="29"/>
      <c r="B486" s="37" t="s">
        <v>97</v>
      </c>
      <c r="C486" s="38">
        <v>50</v>
      </c>
      <c r="D486" s="8">
        <v>4.7</v>
      </c>
      <c r="E486" s="8">
        <v>1.2</v>
      </c>
      <c r="F486" s="8">
        <v>11.51</v>
      </c>
      <c r="G486" s="8">
        <v>229.01</v>
      </c>
      <c r="H486" s="41">
        <v>0.3</v>
      </c>
      <c r="I486" s="40">
        <v>34.770000000000003</v>
      </c>
      <c r="J486" s="40">
        <v>354.75</v>
      </c>
      <c r="K486" s="11">
        <v>1.02</v>
      </c>
      <c r="L486" s="41">
        <v>140.76</v>
      </c>
      <c r="M486" s="40">
        <v>372.34</v>
      </c>
      <c r="N486" s="41">
        <v>60.26</v>
      </c>
      <c r="O486" s="39">
        <v>4.59</v>
      </c>
    </row>
    <row r="487" spans="1:15" ht="16.5" thickBot="1" x14ac:dyDescent="0.3">
      <c r="A487" s="36">
        <v>53</v>
      </c>
      <c r="B487" s="37" t="s">
        <v>98</v>
      </c>
      <c r="C487" s="38">
        <v>50</v>
      </c>
      <c r="D487" s="39">
        <v>0.36</v>
      </c>
      <c r="E487" s="40">
        <v>1.97</v>
      </c>
      <c r="F487" s="11">
        <v>1.48</v>
      </c>
      <c r="G487" s="46">
        <v>17.5</v>
      </c>
      <c r="H487" s="41">
        <v>2E-3</v>
      </c>
      <c r="I487" s="40">
        <v>2.0699999999999998</v>
      </c>
      <c r="J487" s="40">
        <v>0</v>
      </c>
      <c r="K487" s="11">
        <v>0</v>
      </c>
      <c r="L487" s="41">
        <v>6.81</v>
      </c>
      <c r="M487" s="40">
        <v>8.57</v>
      </c>
      <c r="N487" s="41">
        <v>4.9400000000000004</v>
      </c>
      <c r="O487" s="39">
        <v>0.23</v>
      </c>
    </row>
    <row r="488" spans="1:15" ht="16.5" thickBot="1" x14ac:dyDescent="0.3">
      <c r="A488" s="106" t="s">
        <v>96</v>
      </c>
      <c r="B488" s="108"/>
      <c r="C488" s="85">
        <f>C485+C486+C487</f>
        <v>300</v>
      </c>
      <c r="D488" s="33">
        <f>D485+D486+D487</f>
        <v>5.1800000000000006</v>
      </c>
      <c r="E488" s="32">
        <f>E485+E486+E487</f>
        <v>3.17</v>
      </c>
      <c r="F488" s="5">
        <f>F485+F486+F487</f>
        <v>25.029999999999998</v>
      </c>
      <c r="G488" s="32">
        <f>G485+G486+G487</f>
        <v>295.14999999999998</v>
      </c>
      <c r="H488" s="32">
        <f t="shared" ref="H488:O488" si="84">H485+H486+H487</f>
        <v>0.30199999999999999</v>
      </c>
      <c r="I488" s="32">
        <f t="shared" si="84"/>
        <v>36.870000000000005</v>
      </c>
      <c r="J488" s="32">
        <f t="shared" si="84"/>
        <v>354.75</v>
      </c>
      <c r="K488" s="32">
        <f t="shared" si="84"/>
        <v>1.02</v>
      </c>
      <c r="L488" s="32">
        <f t="shared" si="84"/>
        <v>157.57</v>
      </c>
      <c r="M488" s="32">
        <f t="shared" si="84"/>
        <v>383.40999999999997</v>
      </c>
      <c r="N488" s="32">
        <f t="shared" si="84"/>
        <v>66.5</v>
      </c>
      <c r="O488" s="32">
        <f t="shared" si="84"/>
        <v>5.1000000000000005</v>
      </c>
    </row>
    <row r="489" spans="1:15" ht="16.5" thickBot="1" x14ac:dyDescent="0.3">
      <c r="A489" s="29"/>
      <c r="B489" s="106" t="s">
        <v>87</v>
      </c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8"/>
    </row>
    <row r="490" spans="1:15" ht="16.5" thickBot="1" x14ac:dyDescent="0.3">
      <c r="A490" s="36">
        <v>241</v>
      </c>
      <c r="B490" s="37" t="s">
        <v>99</v>
      </c>
      <c r="C490" s="38">
        <v>200</v>
      </c>
      <c r="D490" s="39">
        <v>13.05</v>
      </c>
      <c r="E490" s="40">
        <v>19.77</v>
      </c>
      <c r="F490" s="11">
        <v>63.54</v>
      </c>
      <c r="G490" s="40">
        <v>341.49</v>
      </c>
      <c r="H490" s="41">
        <v>0.17</v>
      </c>
      <c r="I490" s="40">
        <v>27.85</v>
      </c>
      <c r="J490" s="40">
        <v>39.869999999999997</v>
      </c>
      <c r="K490" s="11">
        <v>0</v>
      </c>
      <c r="L490" s="41">
        <v>56.73</v>
      </c>
      <c r="M490" s="40">
        <v>132.79</v>
      </c>
      <c r="N490" s="41">
        <v>42.63</v>
      </c>
      <c r="O490" s="39">
        <v>1.54</v>
      </c>
    </row>
    <row r="491" spans="1:15" ht="16.5" thickBot="1" x14ac:dyDescent="0.3">
      <c r="A491" s="36">
        <v>201</v>
      </c>
      <c r="B491" s="47" t="s">
        <v>100</v>
      </c>
      <c r="C491" s="38">
        <v>100</v>
      </c>
      <c r="D491" s="39">
        <v>9.15</v>
      </c>
      <c r="E491" s="40">
        <v>14.98</v>
      </c>
      <c r="F491" s="11">
        <v>60.18</v>
      </c>
      <c r="G491" s="48">
        <v>296.64999999999998</v>
      </c>
      <c r="H491" s="41">
        <v>5.6000000000000001E-2</v>
      </c>
      <c r="I491" s="40">
        <v>0.85</v>
      </c>
      <c r="J491" s="40">
        <v>38.24</v>
      </c>
      <c r="K491" s="11">
        <v>0</v>
      </c>
      <c r="L491" s="41">
        <v>43.33</v>
      </c>
      <c r="M491" s="40">
        <v>106.05</v>
      </c>
      <c r="N491" s="41">
        <v>21.29</v>
      </c>
      <c r="O491" s="39">
        <v>0.95</v>
      </c>
    </row>
    <row r="492" spans="1:15" ht="16.5" thickBot="1" x14ac:dyDescent="0.3">
      <c r="A492" s="38">
        <v>294</v>
      </c>
      <c r="B492" s="10" t="s">
        <v>136</v>
      </c>
      <c r="C492" s="1">
        <v>200</v>
      </c>
      <c r="D492" s="10">
        <v>0.08</v>
      </c>
      <c r="E492" s="11">
        <v>0.01</v>
      </c>
      <c r="F492" s="11">
        <v>15.31</v>
      </c>
      <c r="G492" s="11">
        <v>61.62</v>
      </c>
      <c r="H492" s="41">
        <v>3.0000000000000001E-3</v>
      </c>
      <c r="I492" s="40">
        <v>2.83</v>
      </c>
      <c r="J492" s="40">
        <v>0</v>
      </c>
      <c r="K492" s="11">
        <v>0</v>
      </c>
      <c r="L492" s="41">
        <v>12.8</v>
      </c>
      <c r="M492" s="40">
        <v>4</v>
      </c>
      <c r="N492" s="41">
        <v>2.2000000000000002</v>
      </c>
      <c r="O492" s="39">
        <v>0.32</v>
      </c>
    </row>
    <row r="493" spans="1:15" ht="16.5" thickBot="1" x14ac:dyDescent="0.3">
      <c r="A493" s="85"/>
      <c r="B493" s="7" t="s">
        <v>29</v>
      </c>
      <c r="C493" s="1">
        <v>50</v>
      </c>
      <c r="D493" s="8">
        <v>4.7</v>
      </c>
      <c r="E493" s="8">
        <v>1.2</v>
      </c>
      <c r="F493" s="8">
        <v>11.51</v>
      </c>
      <c r="G493" s="8">
        <v>229.01</v>
      </c>
      <c r="H493" s="8">
        <v>0.17</v>
      </c>
      <c r="I493" s="8">
        <v>1.05</v>
      </c>
      <c r="J493" s="8">
        <v>0.04</v>
      </c>
      <c r="K493" s="8">
        <v>0.14000000000000001</v>
      </c>
      <c r="L493" s="8">
        <v>106.49</v>
      </c>
      <c r="M493" s="8">
        <v>148.34</v>
      </c>
      <c r="N493" s="8">
        <v>37.869999999999997</v>
      </c>
      <c r="O493" s="8">
        <v>0.97</v>
      </c>
    </row>
    <row r="494" spans="1:15" ht="16.5" thickBot="1" x14ac:dyDescent="0.3">
      <c r="A494" s="31"/>
      <c r="B494" s="10" t="s">
        <v>50</v>
      </c>
      <c r="C494" s="1">
        <v>20</v>
      </c>
      <c r="D494" s="11">
        <v>1.32</v>
      </c>
      <c r="E494" s="11">
        <v>0.24</v>
      </c>
      <c r="F494" s="11">
        <v>6.68</v>
      </c>
      <c r="G494" s="11">
        <v>34.799999999999997</v>
      </c>
      <c r="H494" s="11">
        <v>0.01</v>
      </c>
      <c r="I494" s="11">
        <v>0.12</v>
      </c>
      <c r="J494" s="11">
        <v>34.5</v>
      </c>
      <c r="K494" s="11">
        <v>0.08</v>
      </c>
      <c r="L494" s="11">
        <v>105</v>
      </c>
      <c r="M494" s="11">
        <v>105</v>
      </c>
      <c r="N494" s="11">
        <v>4.95</v>
      </c>
      <c r="O494" s="11">
        <v>0.12</v>
      </c>
    </row>
    <row r="495" spans="1:15" ht="16.5" thickBot="1" x14ac:dyDescent="0.3">
      <c r="A495" s="117" t="s">
        <v>88</v>
      </c>
      <c r="B495" s="118"/>
      <c r="C495" s="31">
        <f>C490+C491+C492+C493+C494</f>
        <v>570</v>
      </c>
      <c r="D495" s="32">
        <f>D490+D491+D492+D493+D494</f>
        <v>28.3</v>
      </c>
      <c r="E495" s="32">
        <f t="shared" ref="E495:O495" si="85">E490+E491+E492+E493+E494</f>
        <v>36.200000000000003</v>
      </c>
      <c r="F495" s="32">
        <f t="shared" si="85"/>
        <v>157.22</v>
      </c>
      <c r="G495" s="32">
        <f t="shared" si="85"/>
        <v>963.56999999999994</v>
      </c>
      <c r="H495" s="32">
        <f t="shared" si="85"/>
        <v>0.40900000000000003</v>
      </c>
      <c r="I495" s="32">
        <f t="shared" si="85"/>
        <v>32.699999999999996</v>
      </c>
      <c r="J495" s="32">
        <f t="shared" si="85"/>
        <v>112.65</v>
      </c>
      <c r="K495" s="32">
        <f t="shared" si="85"/>
        <v>0.22000000000000003</v>
      </c>
      <c r="L495" s="32">
        <f t="shared" si="85"/>
        <v>324.35000000000002</v>
      </c>
      <c r="M495" s="32">
        <f t="shared" si="85"/>
        <v>496.17999999999995</v>
      </c>
      <c r="N495" s="32">
        <f t="shared" si="85"/>
        <v>108.94000000000001</v>
      </c>
      <c r="O495" s="32">
        <f t="shared" si="85"/>
        <v>3.9000000000000004</v>
      </c>
    </row>
    <row r="496" spans="1:15" ht="16.5" thickBot="1" x14ac:dyDescent="0.3">
      <c r="A496" s="29"/>
      <c r="B496" s="87"/>
      <c r="C496" s="86"/>
      <c r="D496" s="32"/>
      <c r="E496" s="33"/>
      <c r="F496" s="5"/>
      <c r="G496" s="32"/>
      <c r="H496" s="30"/>
      <c r="I496" s="32"/>
      <c r="J496" s="32"/>
      <c r="K496" s="5"/>
      <c r="L496" s="32"/>
      <c r="M496" s="32"/>
      <c r="N496" s="30"/>
      <c r="O496" s="5"/>
    </row>
    <row r="497" spans="1:15" ht="16.5" thickBot="1" x14ac:dyDescent="0.3">
      <c r="A497" s="117" t="s">
        <v>212</v>
      </c>
      <c r="B497" s="118"/>
      <c r="C497" s="16">
        <f>C495+C488+C483+C473+C470</f>
        <v>2210</v>
      </c>
      <c r="D497" s="5">
        <f>D495+D488+D483+D473+D470</f>
        <v>76.720000000000013</v>
      </c>
      <c r="E497" s="5">
        <f t="shared" ref="E497:O497" si="86">E495+E488+E483+E473+E470</f>
        <v>78.720000000000013</v>
      </c>
      <c r="F497" s="5">
        <f t="shared" si="86"/>
        <v>334.9</v>
      </c>
      <c r="G497" s="5">
        <f t="shared" si="86"/>
        <v>2753.1299999999997</v>
      </c>
      <c r="H497" s="5">
        <f t="shared" si="86"/>
        <v>1.5190000000000001</v>
      </c>
      <c r="I497" s="5">
        <f t="shared" si="86"/>
        <v>128.76999999999998</v>
      </c>
      <c r="J497" s="5">
        <f t="shared" si="86"/>
        <v>804.99699999999996</v>
      </c>
      <c r="K497" s="5">
        <f t="shared" si="86"/>
        <v>7.8334999999999999</v>
      </c>
      <c r="L497" s="5">
        <f t="shared" si="86"/>
        <v>1269.1200000000001</v>
      </c>
      <c r="M497" s="5">
        <f t="shared" si="86"/>
        <v>2014.4899999999998</v>
      </c>
      <c r="N497" s="5">
        <f t="shared" si="86"/>
        <v>417.77</v>
      </c>
      <c r="O497" s="5">
        <f t="shared" si="86"/>
        <v>19.342000000000002</v>
      </c>
    </row>
    <row r="498" spans="1:15" ht="16.5" thickBot="1" x14ac:dyDescent="0.3">
      <c r="A498" s="117" t="s">
        <v>213</v>
      </c>
      <c r="B498" s="118"/>
      <c r="C498" s="16">
        <f>C497+C459+C426+C393+C360+C328+C293+C260+C225+C189+C156+C119+C82+C44</f>
        <v>31642</v>
      </c>
      <c r="D498" s="16">
        <f t="shared" ref="D498:O498" si="87">D497+D459+D426+D393+D360+D328+D293+D260+D225+D189+D156+D119+D82+D44</f>
        <v>1104.24</v>
      </c>
      <c r="E498" s="16">
        <f t="shared" si="87"/>
        <v>1060.01</v>
      </c>
      <c r="F498" s="16">
        <f t="shared" si="87"/>
        <v>4560.17</v>
      </c>
      <c r="G498" s="16">
        <f t="shared" si="87"/>
        <v>36765.97</v>
      </c>
      <c r="H498" s="16">
        <f t="shared" si="87"/>
        <v>253.48399999999995</v>
      </c>
      <c r="I498" s="16">
        <f t="shared" si="87"/>
        <v>1135.99</v>
      </c>
      <c r="J498" s="16">
        <f t="shared" si="87"/>
        <v>3801.4309999999991</v>
      </c>
      <c r="K498" s="16">
        <f t="shared" si="87"/>
        <v>137.59550000000002</v>
      </c>
      <c r="L498" s="16">
        <f t="shared" si="87"/>
        <v>9645.5220000000008</v>
      </c>
      <c r="M498" s="16">
        <f t="shared" si="87"/>
        <v>18368.887999999999</v>
      </c>
      <c r="N498" s="16">
        <f t="shared" si="87"/>
        <v>4338.42</v>
      </c>
      <c r="O498" s="16">
        <f t="shared" si="87"/>
        <v>232.59200000000001</v>
      </c>
    </row>
  </sheetData>
  <mergeCells count="215">
    <mergeCell ref="C349:O349"/>
    <mergeCell ref="B353:O353"/>
    <mergeCell ref="A360:B360"/>
    <mergeCell ref="A361:B361"/>
    <mergeCell ref="A331:B331"/>
    <mergeCell ref="A332:O332"/>
    <mergeCell ref="A338:B338"/>
    <mergeCell ref="C339:O339"/>
    <mergeCell ref="A342:O342"/>
    <mergeCell ref="A348:B348"/>
    <mergeCell ref="C316:O316"/>
    <mergeCell ref="B321:O321"/>
    <mergeCell ref="A328:B328"/>
    <mergeCell ref="A329:A330"/>
    <mergeCell ref="B329:B330"/>
    <mergeCell ref="C329:C330"/>
    <mergeCell ref="D329:F329"/>
    <mergeCell ref="G329:G330"/>
    <mergeCell ref="H329:K329"/>
    <mergeCell ref="L329:O329"/>
    <mergeCell ref="A296:B296"/>
    <mergeCell ref="A297:O297"/>
    <mergeCell ref="A304:B304"/>
    <mergeCell ref="C305:O305"/>
    <mergeCell ref="A308:O308"/>
    <mergeCell ref="A315:B315"/>
    <mergeCell ref="C282:O282"/>
    <mergeCell ref="B287:O287"/>
    <mergeCell ref="A293:B293"/>
    <mergeCell ref="A294:A295"/>
    <mergeCell ref="B294:B295"/>
    <mergeCell ref="C294:C295"/>
    <mergeCell ref="D294:F294"/>
    <mergeCell ref="G294:G295"/>
    <mergeCell ref="H294:K294"/>
    <mergeCell ref="L294:O294"/>
    <mergeCell ref="A263:B263"/>
    <mergeCell ref="A264:O264"/>
    <mergeCell ref="A270:B270"/>
    <mergeCell ref="C271:O271"/>
    <mergeCell ref="A274:O274"/>
    <mergeCell ref="A281:B281"/>
    <mergeCell ref="B253:O253"/>
    <mergeCell ref="A260:B260"/>
    <mergeCell ref="A261:A262"/>
    <mergeCell ref="B261:B262"/>
    <mergeCell ref="C261:C262"/>
    <mergeCell ref="D261:F261"/>
    <mergeCell ref="G261:G262"/>
    <mergeCell ref="H261:K261"/>
    <mergeCell ref="L261:O261"/>
    <mergeCell ref="A239:B239"/>
    <mergeCell ref="A240:O240"/>
    <mergeCell ref="A247:B247"/>
    <mergeCell ref="A248:B248"/>
    <mergeCell ref="C248:O248"/>
    <mergeCell ref="A252:B252"/>
    <mergeCell ref="H226:K226"/>
    <mergeCell ref="L226:O226"/>
    <mergeCell ref="A228:B228"/>
    <mergeCell ref="A229:O229"/>
    <mergeCell ref="A236:B236"/>
    <mergeCell ref="C237:O237"/>
    <mergeCell ref="A225:B225"/>
    <mergeCell ref="A226:A227"/>
    <mergeCell ref="B226:B227"/>
    <mergeCell ref="C226:C227"/>
    <mergeCell ref="D226:F226"/>
    <mergeCell ref="G226:G227"/>
    <mergeCell ref="A204:B204"/>
    <mergeCell ref="C205:O205"/>
    <mergeCell ref="A212:B212"/>
    <mergeCell ref="D213:O213"/>
    <mergeCell ref="A217:B217"/>
    <mergeCell ref="B218:O218"/>
    <mergeCell ref="H190:K190"/>
    <mergeCell ref="L190:O190"/>
    <mergeCell ref="A192:B192"/>
    <mergeCell ref="A193:O193"/>
    <mergeCell ref="A201:B201"/>
    <mergeCell ref="C202:O202"/>
    <mergeCell ref="A177:B177"/>
    <mergeCell ref="C178:O178"/>
    <mergeCell ref="A182:B182"/>
    <mergeCell ref="C183:O183"/>
    <mergeCell ref="A189:B189"/>
    <mergeCell ref="A190:A191"/>
    <mergeCell ref="B190:B191"/>
    <mergeCell ref="C190:C191"/>
    <mergeCell ref="D190:F190"/>
    <mergeCell ref="G190:G191"/>
    <mergeCell ref="A159:B159"/>
    <mergeCell ref="A160:O160"/>
    <mergeCell ref="A166:B166"/>
    <mergeCell ref="C167:O167"/>
    <mergeCell ref="A169:B169"/>
    <mergeCell ref="A170:O170"/>
    <mergeCell ref="B149:O149"/>
    <mergeCell ref="A156:B156"/>
    <mergeCell ref="A157:A158"/>
    <mergeCell ref="B157:B158"/>
    <mergeCell ref="C157:C158"/>
    <mergeCell ref="D157:F157"/>
    <mergeCell ref="G157:G158"/>
    <mergeCell ref="H157:K157"/>
    <mergeCell ref="L157:O157"/>
    <mergeCell ref="C132:O132"/>
    <mergeCell ref="A134:B134"/>
    <mergeCell ref="A135:O135"/>
    <mergeCell ref="A143:B143"/>
    <mergeCell ref="B144:O144"/>
    <mergeCell ref="A148:B148"/>
    <mergeCell ref="G120:G121"/>
    <mergeCell ref="H120:K120"/>
    <mergeCell ref="L120:O120"/>
    <mergeCell ref="A122:B122"/>
    <mergeCell ref="A123:O123"/>
    <mergeCell ref="A131:B131"/>
    <mergeCell ref="A118:B118"/>
    <mergeCell ref="A119:B119"/>
    <mergeCell ref="A120:A121"/>
    <mergeCell ref="B120:B121"/>
    <mergeCell ref="C120:C121"/>
    <mergeCell ref="D120:F120"/>
    <mergeCell ref="A96:B96"/>
    <mergeCell ref="A98:O98"/>
    <mergeCell ref="A106:B106"/>
    <mergeCell ref="B107:O107"/>
    <mergeCell ref="A111:B111"/>
    <mergeCell ref="B112:O112"/>
    <mergeCell ref="L83:O83"/>
    <mergeCell ref="A85:B85"/>
    <mergeCell ref="A86:O86"/>
    <mergeCell ref="A93:B93"/>
    <mergeCell ref="A94:B94"/>
    <mergeCell ref="C94:O94"/>
    <mergeCell ref="A83:A84"/>
    <mergeCell ref="B83:B84"/>
    <mergeCell ref="C83:C84"/>
    <mergeCell ref="D83:F83"/>
    <mergeCell ref="G83:G84"/>
    <mergeCell ref="H83:K83"/>
    <mergeCell ref="A60:O60"/>
    <mergeCell ref="B69:O69"/>
    <mergeCell ref="A73:B73"/>
    <mergeCell ref="B74:O74"/>
    <mergeCell ref="A80:B80"/>
    <mergeCell ref="A82:B82"/>
    <mergeCell ref="L45:O45"/>
    <mergeCell ref="A47:B47"/>
    <mergeCell ref="A48:O48"/>
    <mergeCell ref="A56:B56"/>
    <mergeCell ref="C56:O56"/>
    <mergeCell ref="A58:B58"/>
    <mergeCell ref="A45:A46"/>
    <mergeCell ref="B45:B46"/>
    <mergeCell ref="C45:C46"/>
    <mergeCell ref="D45:F45"/>
    <mergeCell ref="G45:G46"/>
    <mergeCell ref="H45:K45"/>
    <mergeCell ref="A12:B12"/>
    <mergeCell ref="A13:O13"/>
    <mergeCell ref="B21:O21"/>
    <mergeCell ref="B33:O33"/>
    <mergeCell ref="A37:B37"/>
    <mergeCell ref="B38:O38"/>
    <mergeCell ref="A6:M6"/>
    <mergeCell ref="B9:C9"/>
    <mergeCell ref="A10:A11"/>
    <mergeCell ref="B10:B11"/>
    <mergeCell ref="C10:C11"/>
    <mergeCell ref="D10:F10"/>
    <mergeCell ref="G10:G11"/>
    <mergeCell ref="H10:K10"/>
    <mergeCell ref="L10:O10"/>
    <mergeCell ref="A362:O362"/>
    <mergeCell ref="A368:B368"/>
    <mergeCell ref="C369:O369"/>
    <mergeCell ref="A372:O372"/>
    <mergeCell ref="A379:B379"/>
    <mergeCell ref="C380:O380"/>
    <mergeCell ref="B386:O386"/>
    <mergeCell ref="A394:B394"/>
    <mergeCell ref="A395:O395"/>
    <mergeCell ref="A401:B401"/>
    <mergeCell ref="C402:O402"/>
    <mergeCell ref="A405:O405"/>
    <mergeCell ref="A413:B413"/>
    <mergeCell ref="C414:O414"/>
    <mergeCell ref="B419:O419"/>
    <mergeCell ref="A427:B427"/>
    <mergeCell ref="A428:O428"/>
    <mergeCell ref="B436:O436"/>
    <mergeCell ref="B448:O448"/>
    <mergeCell ref="A452:B452"/>
    <mergeCell ref="B453:O453"/>
    <mergeCell ref="A460:A461"/>
    <mergeCell ref="B460:B461"/>
    <mergeCell ref="C460:C461"/>
    <mergeCell ref="D460:F460"/>
    <mergeCell ref="G460:G461"/>
    <mergeCell ref="H460:K460"/>
    <mergeCell ref="L460:O460"/>
    <mergeCell ref="A495:B495"/>
    <mergeCell ref="A497:B497"/>
    <mergeCell ref="A498:B498"/>
    <mergeCell ref="A462:B462"/>
    <mergeCell ref="A463:O463"/>
    <mergeCell ref="A471:B471"/>
    <mergeCell ref="C471:O471"/>
    <mergeCell ref="A473:B473"/>
    <mergeCell ref="A475:O475"/>
    <mergeCell ref="B484:O484"/>
    <mergeCell ref="A488:B488"/>
    <mergeCell ref="B489:O489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5"/>
  <sheetViews>
    <sheetView topLeftCell="A469" workbookViewId="0">
      <selection activeCell="A10" sqref="A10:A11"/>
    </sheetView>
  </sheetViews>
  <sheetFormatPr defaultRowHeight="15" x14ac:dyDescent="0.25"/>
  <cols>
    <col min="2" max="2" width="45.42578125" customWidth="1"/>
  </cols>
  <sheetData>
    <row r="1" spans="1:15" x14ac:dyDescent="0.25">
      <c r="A1" s="81" t="s">
        <v>192</v>
      </c>
      <c r="B1" s="82"/>
      <c r="C1" s="82" t="s">
        <v>0</v>
      </c>
      <c r="J1" s="83"/>
      <c r="K1" s="83" t="s">
        <v>0</v>
      </c>
      <c r="L1" s="23"/>
      <c r="M1" s="23"/>
      <c r="N1" s="23"/>
      <c r="O1" s="23"/>
    </row>
    <row r="2" spans="1:15" x14ac:dyDescent="0.25">
      <c r="A2" s="81" t="s">
        <v>193</v>
      </c>
      <c r="B2" s="82"/>
      <c r="C2" s="81"/>
      <c r="J2" s="83"/>
      <c r="K2" s="84" t="s">
        <v>48</v>
      </c>
      <c r="L2" s="23"/>
      <c r="M2" s="23"/>
      <c r="N2" s="23"/>
      <c r="O2" s="23"/>
    </row>
    <row r="3" spans="1:15" x14ac:dyDescent="0.25">
      <c r="A3" s="81" t="s">
        <v>1</v>
      </c>
      <c r="B3" s="82"/>
      <c r="C3" s="81"/>
      <c r="J3" s="83"/>
      <c r="K3" s="84" t="s">
        <v>1</v>
      </c>
      <c r="L3" s="23"/>
      <c r="M3" s="23"/>
      <c r="N3" s="23"/>
      <c r="O3" s="23"/>
    </row>
    <row r="4" spans="1:15" x14ac:dyDescent="0.25">
      <c r="A4" s="81" t="s">
        <v>194</v>
      </c>
      <c r="B4" s="82"/>
      <c r="C4" s="81"/>
      <c r="J4" s="83"/>
      <c r="K4" s="84" t="s">
        <v>49</v>
      </c>
      <c r="L4" s="23"/>
      <c r="M4" s="23"/>
      <c r="N4" s="23"/>
      <c r="O4" s="23"/>
    </row>
    <row r="5" spans="1:15" x14ac:dyDescent="0.25">
      <c r="A5" s="81" t="s">
        <v>196</v>
      </c>
      <c r="B5" s="82"/>
      <c r="C5" s="81"/>
      <c r="J5" s="83"/>
      <c r="K5" s="84" t="s">
        <v>196</v>
      </c>
      <c r="L5" s="23"/>
      <c r="M5" s="23"/>
      <c r="N5" s="23"/>
      <c r="O5" s="23"/>
    </row>
    <row r="6" spans="1:15" ht="31.5" customHeight="1" x14ac:dyDescent="0.25">
      <c r="A6" s="102" t="s">
        <v>199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23"/>
      <c r="O6" s="23"/>
    </row>
    <row r="7" spans="1:15" ht="15.75" x14ac:dyDescent="0.25">
      <c r="A7" s="64" t="s">
        <v>3</v>
      </c>
      <c r="B7" s="64" t="s">
        <v>183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23"/>
      <c r="O7" s="23"/>
    </row>
    <row r="8" spans="1:15" ht="15.75" x14ac:dyDescent="0.25">
      <c r="A8" s="64" t="s">
        <v>4</v>
      </c>
      <c r="B8" s="64" t="s">
        <v>5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23"/>
      <c r="O8" s="23"/>
    </row>
    <row r="9" spans="1:15" ht="16.5" thickBot="1" x14ac:dyDescent="0.3">
      <c r="A9" s="64" t="s">
        <v>6</v>
      </c>
      <c r="B9" s="103" t="s">
        <v>7</v>
      </c>
      <c r="C9" s="103"/>
      <c r="D9" s="66"/>
      <c r="E9" s="66"/>
      <c r="F9" s="66"/>
      <c r="G9" s="66"/>
      <c r="H9" s="66"/>
      <c r="I9" s="66"/>
      <c r="J9" s="66"/>
      <c r="K9" s="66"/>
      <c r="L9" s="66"/>
      <c r="M9" s="66"/>
      <c r="N9" s="23"/>
      <c r="O9" s="23"/>
    </row>
    <row r="10" spans="1:15" ht="62.25" customHeight="1" thickBot="1" x14ac:dyDescent="0.3">
      <c r="A10" s="104" t="s">
        <v>8</v>
      </c>
      <c r="B10" s="104" t="s">
        <v>9</v>
      </c>
      <c r="C10" s="104" t="s">
        <v>10</v>
      </c>
      <c r="D10" s="106" t="s">
        <v>11</v>
      </c>
      <c r="E10" s="107"/>
      <c r="F10" s="108"/>
      <c r="G10" s="104" t="s">
        <v>12</v>
      </c>
      <c r="H10" s="106" t="s">
        <v>13</v>
      </c>
      <c r="I10" s="107"/>
      <c r="J10" s="107"/>
      <c r="K10" s="108"/>
      <c r="L10" s="106" t="s">
        <v>14</v>
      </c>
      <c r="M10" s="107"/>
      <c r="N10" s="107"/>
      <c r="O10" s="108"/>
    </row>
    <row r="11" spans="1:15" ht="16.5" thickBot="1" x14ac:dyDescent="0.3">
      <c r="A11" s="105"/>
      <c r="B11" s="105"/>
      <c r="C11" s="105"/>
      <c r="D11" s="16" t="s">
        <v>15</v>
      </c>
      <c r="E11" s="16" t="s">
        <v>16</v>
      </c>
      <c r="F11" s="16" t="s">
        <v>17</v>
      </c>
      <c r="G11" s="105"/>
      <c r="H11" s="16" t="s">
        <v>18</v>
      </c>
      <c r="I11" s="16" t="s">
        <v>19</v>
      </c>
      <c r="J11" s="16" t="s">
        <v>20</v>
      </c>
      <c r="K11" s="16" t="s">
        <v>21</v>
      </c>
      <c r="L11" s="16" t="s">
        <v>22</v>
      </c>
      <c r="M11" s="16" t="s">
        <v>23</v>
      </c>
      <c r="N11" s="16" t="s">
        <v>24</v>
      </c>
      <c r="O11" s="16" t="s">
        <v>25</v>
      </c>
    </row>
    <row r="12" spans="1:15" ht="16.5" thickBot="1" x14ac:dyDescent="0.3">
      <c r="A12" s="109" t="s">
        <v>26</v>
      </c>
      <c r="B12" s="11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6.5" thickBot="1" x14ac:dyDescent="0.3">
      <c r="A13" s="111" t="s">
        <v>27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5" ht="16.5" customHeight="1" thickBot="1" x14ac:dyDescent="0.3">
      <c r="A14" s="6"/>
      <c r="B14" s="7" t="s">
        <v>29</v>
      </c>
      <c r="C14" s="1">
        <v>50</v>
      </c>
      <c r="D14" s="8">
        <v>4.7</v>
      </c>
      <c r="E14" s="8">
        <v>1.2</v>
      </c>
      <c r="F14" s="8">
        <v>11.51</v>
      </c>
      <c r="G14" s="8">
        <v>229.01</v>
      </c>
      <c r="H14" s="8">
        <v>0.09</v>
      </c>
      <c r="I14" s="8">
        <v>0.91</v>
      </c>
      <c r="J14" s="8">
        <v>0.04</v>
      </c>
      <c r="K14" s="8">
        <v>0.72</v>
      </c>
      <c r="L14" s="8">
        <v>94.23</v>
      </c>
      <c r="M14" s="8">
        <v>102.24</v>
      </c>
      <c r="N14" s="8">
        <v>17.82</v>
      </c>
      <c r="O14" s="8">
        <v>0.54</v>
      </c>
    </row>
    <row r="15" spans="1:15" ht="16.5" customHeight="1" thickBot="1" x14ac:dyDescent="0.3">
      <c r="A15" s="9"/>
      <c r="B15" s="10" t="s">
        <v>50</v>
      </c>
      <c r="C15" s="1">
        <v>20</v>
      </c>
      <c r="D15" s="11">
        <v>1.32</v>
      </c>
      <c r="E15" s="11">
        <v>0.24</v>
      </c>
      <c r="F15" s="11">
        <v>6.68</v>
      </c>
      <c r="G15" s="11">
        <v>34.799999999999997</v>
      </c>
      <c r="H15" s="11">
        <v>0.01</v>
      </c>
      <c r="I15" s="11">
        <v>0.12</v>
      </c>
      <c r="J15" s="11">
        <v>34.5</v>
      </c>
      <c r="K15" s="11">
        <v>0.08</v>
      </c>
      <c r="L15" s="11">
        <v>150</v>
      </c>
      <c r="M15" s="11">
        <v>96</v>
      </c>
      <c r="N15" s="11">
        <v>6.75</v>
      </c>
      <c r="O15" s="11">
        <v>0.15</v>
      </c>
    </row>
    <row r="16" spans="1:15" ht="16.5" customHeight="1" thickBot="1" x14ac:dyDescent="0.3">
      <c r="A16" s="6">
        <v>114</v>
      </c>
      <c r="B16" s="7" t="s">
        <v>51</v>
      </c>
      <c r="C16" s="12">
        <v>250</v>
      </c>
      <c r="D16" s="8">
        <v>6.24</v>
      </c>
      <c r="E16" s="8">
        <v>8.07</v>
      </c>
      <c r="F16" s="8">
        <v>39.770000000000003</v>
      </c>
      <c r="G16" s="8">
        <v>256.25</v>
      </c>
      <c r="H16" s="8">
        <v>0</v>
      </c>
      <c r="I16" s="8">
        <v>0</v>
      </c>
      <c r="J16" s="8">
        <v>0</v>
      </c>
      <c r="K16" s="8">
        <v>0</v>
      </c>
      <c r="L16" s="8">
        <v>4.5999999999999996</v>
      </c>
      <c r="M16" s="8">
        <v>2.67</v>
      </c>
      <c r="N16" s="8">
        <v>2</v>
      </c>
      <c r="O16" s="8">
        <v>0.33</v>
      </c>
    </row>
    <row r="17" spans="1:15" ht="16.5" customHeight="1" thickBot="1" x14ac:dyDescent="0.3">
      <c r="A17" s="6">
        <v>366</v>
      </c>
      <c r="B17" s="7" t="s">
        <v>28</v>
      </c>
      <c r="C17" s="12">
        <v>40</v>
      </c>
      <c r="D17" s="11">
        <v>5.62</v>
      </c>
      <c r="E17" s="11">
        <v>6.27</v>
      </c>
      <c r="F17" s="11">
        <v>0</v>
      </c>
      <c r="G17" s="11">
        <v>121.3</v>
      </c>
      <c r="H17" s="11">
        <v>0.11</v>
      </c>
      <c r="I17" s="11"/>
      <c r="J17" s="11"/>
      <c r="K17" s="11">
        <v>0.98</v>
      </c>
      <c r="L17" s="11">
        <v>17.25</v>
      </c>
      <c r="M17" s="11">
        <v>65.25</v>
      </c>
      <c r="N17" s="11">
        <v>24.75</v>
      </c>
      <c r="O17" s="11">
        <v>1.5</v>
      </c>
    </row>
    <row r="18" spans="1:15" ht="16.5" customHeight="1" thickBot="1" x14ac:dyDescent="0.3">
      <c r="A18" s="13">
        <v>300</v>
      </c>
      <c r="B18" s="3" t="s">
        <v>52</v>
      </c>
      <c r="C18" s="14">
        <v>200</v>
      </c>
      <c r="D18" s="3">
        <v>0.12</v>
      </c>
      <c r="E18" s="3">
        <v>0</v>
      </c>
      <c r="F18" s="3">
        <v>12.04</v>
      </c>
      <c r="G18" s="3">
        <v>48.64</v>
      </c>
      <c r="H18" s="3">
        <v>0</v>
      </c>
      <c r="I18" s="3">
        <v>0</v>
      </c>
      <c r="J18" s="3">
        <v>0</v>
      </c>
      <c r="K18" s="3">
        <v>0</v>
      </c>
      <c r="L18" s="3">
        <v>12.5</v>
      </c>
      <c r="M18" s="3">
        <v>6</v>
      </c>
      <c r="N18" s="3">
        <v>3</v>
      </c>
      <c r="O18" s="3">
        <v>0.7</v>
      </c>
    </row>
    <row r="19" spans="1:15" ht="16.5" customHeight="1" thickBot="1" x14ac:dyDescent="0.3">
      <c r="A19" s="13"/>
      <c r="B19" s="3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6.5" thickBot="1" x14ac:dyDescent="0.3">
      <c r="A20" s="88" t="s">
        <v>30</v>
      </c>
      <c r="B20" s="90"/>
      <c r="C20" s="4">
        <f>C14+C15+C16+C17+C18</f>
        <v>560</v>
      </c>
      <c r="D20" s="15">
        <f>D14+D15+D16+D17+D18+D19</f>
        <v>18.000000000000004</v>
      </c>
      <c r="E20" s="15">
        <f t="shared" ref="E20:O20" si="0">E14+E15+E16+E17+E18+E19</f>
        <v>15.78</v>
      </c>
      <c r="F20" s="15">
        <f t="shared" si="0"/>
        <v>70</v>
      </c>
      <c r="G20" s="15">
        <f t="shared" si="0"/>
        <v>689.99999999999989</v>
      </c>
      <c r="H20" s="15">
        <f t="shared" si="0"/>
        <v>0.21</v>
      </c>
      <c r="I20" s="15">
        <f t="shared" si="0"/>
        <v>1.03</v>
      </c>
      <c r="J20" s="15">
        <f t="shared" si="0"/>
        <v>34.54</v>
      </c>
      <c r="K20" s="15">
        <f t="shared" si="0"/>
        <v>1.7799999999999998</v>
      </c>
      <c r="L20" s="15">
        <f t="shared" si="0"/>
        <v>278.58000000000004</v>
      </c>
      <c r="M20" s="15">
        <f t="shared" si="0"/>
        <v>272.15999999999997</v>
      </c>
      <c r="N20" s="15">
        <f t="shared" si="0"/>
        <v>54.32</v>
      </c>
      <c r="O20" s="15">
        <f t="shared" si="0"/>
        <v>3.2199999999999998</v>
      </c>
    </row>
    <row r="21" spans="1:15" ht="16.5" thickBot="1" x14ac:dyDescent="0.3">
      <c r="A21" s="88"/>
      <c r="B21" s="111" t="s">
        <v>89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3"/>
    </row>
    <row r="22" spans="1:15" ht="16.5" thickBot="1" x14ac:dyDescent="0.3">
      <c r="A22" s="49">
        <v>293</v>
      </c>
      <c r="B22" s="35" t="s">
        <v>63</v>
      </c>
      <c r="C22" s="3">
        <v>200</v>
      </c>
      <c r="D22" s="3">
        <v>2</v>
      </c>
      <c r="E22" s="3">
        <v>0.2</v>
      </c>
      <c r="F22" s="3">
        <v>5.8</v>
      </c>
      <c r="G22" s="3">
        <v>36</v>
      </c>
      <c r="H22" s="28"/>
      <c r="I22" s="28"/>
      <c r="J22" s="24"/>
      <c r="K22" s="28"/>
      <c r="L22" s="28"/>
      <c r="M22" s="28"/>
      <c r="N22" s="28"/>
      <c r="O22" s="15"/>
    </row>
    <row r="23" spans="1:15" ht="16.5" thickBot="1" x14ac:dyDescent="0.3">
      <c r="A23" s="88"/>
      <c r="B23" s="25" t="s">
        <v>90</v>
      </c>
      <c r="C23" s="26">
        <v>200</v>
      </c>
      <c r="D23" s="28">
        <f>D22</f>
        <v>2</v>
      </c>
      <c r="E23" s="28">
        <f t="shared" ref="E23:O23" si="1">E22</f>
        <v>0.2</v>
      </c>
      <c r="F23" s="28">
        <f t="shared" si="1"/>
        <v>5.8</v>
      </c>
      <c r="G23" s="28">
        <f t="shared" si="1"/>
        <v>36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28">
        <f t="shared" si="1"/>
        <v>0</v>
      </c>
      <c r="M23" s="28">
        <f t="shared" si="1"/>
        <v>0</v>
      </c>
      <c r="N23" s="28">
        <f t="shared" si="1"/>
        <v>0</v>
      </c>
      <c r="O23" s="28">
        <f t="shared" si="1"/>
        <v>0</v>
      </c>
    </row>
    <row r="24" spans="1:15" ht="16.5" thickBot="1" x14ac:dyDescent="0.3">
      <c r="A24" s="88" t="s">
        <v>85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90"/>
    </row>
    <row r="25" spans="1:15" ht="16.5" customHeight="1" thickBot="1" x14ac:dyDescent="0.3">
      <c r="A25" s="9"/>
      <c r="B25" s="10" t="s">
        <v>29</v>
      </c>
      <c r="C25" s="1">
        <v>50</v>
      </c>
      <c r="D25" s="8">
        <v>4.7</v>
      </c>
      <c r="E25" s="8">
        <v>1.2</v>
      </c>
      <c r="F25" s="8">
        <v>11.51</v>
      </c>
      <c r="G25" s="8">
        <v>229.01</v>
      </c>
      <c r="H25" s="8">
        <v>0.09</v>
      </c>
      <c r="I25" s="8">
        <v>0.91</v>
      </c>
      <c r="J25" s="8">
        <v>0.04</v>
      </c>
      <c r="K25" s="8">
        <v>0.72</v>
      </c>
      <c r="L25" s="8">
        <v>94.23</v>
      </c>
      <c r="M25" s="8">
        <v>102.24</v>
      </c>
      <c r="N25" s="8">
        <v>17.82</v>
      </c>
      <c r="O25" s="8">
        <v>0.54</v>
      </c>
    </row>
    <row r="26" spans="1:15" ht="16.5" customHeight="1" thickBot="1" x14ac:dyDescent="0.3">
      <c r="A26" s="6"/>
      <c r="B26" s="7" t="s">
        <v>50</v>
      </c>
      <c r="C26" s="1">
        <v>20</v>
      </c>
      <c r="D26" s="11">
        <v>1.32</v>
      </c>
      <c r="E26" s="11">
        <v>0.24</v>
      </c>
      <c r="F26" s="11">
        <v>6.68</v>
      </c>
      <c r="G26" s="11">
        <v>34.799999999999997</v>
      </c>
      <c r="H26" s="11">
        <v>0.01</v>
      </c>
      <c r="I26" s="11">
        <v>0.12</v>
      </c>
      <c r="J26" s="11">
        <v>34.5</v>
      </c>
      <c r="K26" s="11">
        <v>0.08</v>
      </c>
      <c r="L26" s="11">
        <v>150</v>
      </c>
      <c r="M26" s="11">
        <v>96</v>
      </c>
      <c r="N26" s="11">
        <v>6.75</v>
      </c>
      <c r="O26" s="11">
        <v>0.15</v>
      </c>
    </row>
    <row r="27" spans="1:15" ht="16.5" thickBot="1" x14ac:dyDescent="0.3">
      <c r="A27" s="21"/>
      <c r="B27" s="10" t="s">
        <v>55</v>
      </c>
      <c r="C27" s="1">
        <v>250</v>
      </c>
      <c r="D27" s="11">
        <v>10.55</v>
      </c>
      <c r="E27" s="11">
        <v>3.84</v>
      </c>
      <c r="F27" s="11">
        <v>10.050000000000001</v>
      </c>
      <c r="G27" s="11">
        <v>214.13</v>
      </c>
      <c r="H27" s="11">
        <v>0.16</v>
      </c>
      <c r="I27" s="11">
        <v>0</v>
      </c>
      <c r="J27" s="11">
        <v>2.5000000000000001E-2</v>
      </c>
      <c r="K27" s="11">
        <v>0.5</v>
      </c>
      <c r="L27" s="11">
        <v>22.5</v>
      </c>
      <c r="M27" s="11">
        <v>129.63999999999999</v>
      </c>
      <c r="N27" s="11">
        <v>14.91</v>
      </c>
      <c r="O27" s="11">
        <v>1.59</v>
      </c>
    </row>
    <row r="28" spans="1:15" ht="16.5" customHeight="1" thickBot="1" x14ac:dyDescent="0.3">
      <c r="A28" s="6">
        <v>212</v>
      </c>
      <c r="B28" s="7" t="s">
        <v>53</v>
      </c>
      <c r="C28" s="12">
        <v>100</v>
      </c>
      <c r="D28" s="8">
        <v>5.27</v>
      </c>
      <c r="E28" s="8">
        <v>6.13</v>
      </c>
      <c r="F28" s="8">
        <v>9.91</v>
      </c>
      <c r="G28" s="8">
        <v>224.69</v>
      </c>
      <c r="H28" s="8">
        <v>0.09</v>
      </c>
      <c r="I28" s="8">
        <v>0</v>
      </c>
      <c r="J28" s="8">
        <v>12</v>
      </c>
      <c r="K28" s="8">
        <v>0.83</v>
      </c>
      <c r="L28" s="8">
        <v>11.89</v>
      </c>
      <c r="M28" s="8">
        <v>47.24</v>
      </c>
      <c r="N28" s="8">
        <v>8.5500000000000007</v>
      </c>
      <c r="O28" s="8">
        <v>0.86</v>
      </c>
    </row>
    <row r="29" spans="1:15" ht="16.5" customHeight="1" thickBot="1" x14ac:dyDescent="0.3">
      <c r="A29" s="6">
        <v>227</v>
      </c>
      <c r="B29" s="7" t="s">
        <v>54</v>
      </c>
      <c r="C29" s="12">
        <v>150</v>
      </c>
      <c r="D29" s="8">
        <v>1.22</v>
      </c>
      <c r="E29" s="8">
        <v>9.1999999999999993</v>
      </c>
      <c r="F29" s="8">
        <v>31.25</v>
      </c>
      <c r="G29" s="8">
        <v>185.23</v>
      </c>
      <c r="H29" s="8">
        <v>0</v>
      </c>
      <c r="I29" s="8">
        <v>3.36</v>
      </c>
      <c r="J29" s="8">
        <v>0</v>
      </c>
      <c r="K29" s="8">
        <v>1.2E-2</v>
      </c>
      <c r="L29" s="8">
        <v>7.2</v>
      </c>
      <c r="M29" s="8">
        <v>4.2480000000000002</v>
      </c>
      <c r="N29" s="8">
        <v>2.81</v>
      </c>
      <c r="O29" s="8">
        <v>0.34799999999999998</v>
      </c>
    </row>
    <row r="30" spans="1:15" ht="16.5" customHeight="1" thickBot="1" x14ac:dyDescent="0.3">
      <c r="A30" s="6"/>
      <c r="B30" s="10" t="s">
        <v>56</v>
      </c>
      <c r="C30" s="1">
        <v>60</v>
      </c>
      <c r="D30" s="11">
        <v>1.1200000000000001</v>
      </c>
      <c r="E30" s="11">
        <v>2.17</v>
      </c>
      <c r="F30" s="11">
        <v>4.83</v>
      </c>
      <c r="G30" s="11">
        <v>73.412000000000006</v>
      </c>
      <c r="H30" s="8"/>
      <c r="I30" s="8"/>
      <c r="J30" s="8"/>
      <c r="K30" s="8"/>
      <c r="L30" s="8"/>
      <c r="M30" s="8"/>
      <c r="N30" s="8"/>
      <c r="O30" s="8"/>
    </row>
    <row r="31" spans="1:15" ht="16.5" customHeight="1" thickBot="1" x14ac:dyDescent="0.3">
      <c r="A31" s="9">
        <v>278</v>
      </c>
      <c r="B31" s="10" t="s">
        <v>57</v>
      </c>
      <c r="C31" s="1">
        <v>200</v>
      </c>
      <c r="D31" s="11">
        <v>0.1</v>
      </c>
      <c r="E31" s="11">
        <v>0.04</v>
      </c>
      <c r="F31" s="11">
        <v>19.52</v>
      </c>
      <c r="G31" s="11">
        <v>85.87</v>
      </c>
      <c r="H31" s="11">
        <v>0.11</v>
      </c>
      <c r="I31" s="11"/>
      <c r="J31" s="11"/>
      <c r="K31" s="11">
        <v>0.98</v>
      </c>
      <c r="L31" s="11">
        <v>17.25</v>
      </c>
      <c r="M31" s="11">
        <v>65.25</v>
      </c>
      <c r="N31" s="11">
        <v>24.75</v>
      </c>
      <c r="O31" s="11">
        <v>1.5</v>
      </c>
    </row>
    <row r="32" spans="1:15" ht="16.5" thickBot="1" x14ac:dyDescent="0.3">
      <c r="A32" s="88" t="s">
        <v>32</v>
      </c>
      <c r="B32" s="90"/>
      <c r="C32" s="4">
        <f>C25+C26+C27+C28+C29+C31</f>
        <v>770</v>
      </c>
      <c r="D32" s="5">
        <f>D25+D26+D27+D28+D29+D30+D31</f>
        <v>24.28</v>
      </c>
      <c r="E32" s="5">
        <f t="shared" ref="E32:G32" si="2">E25+E26+E27+E28+E29+E30+E31</f>
        <v>22.82</v>
      </c>
      <c r="F32" s="5">
        <f t="shared" si="2"/>
        <v>93.75</v>
      </c>
      <c r="G32" s="5">
        <f t="shared" si="2"/>
        <v>1047.1420000000001</v>
      </c>
      <c r="H32" s="5">
        <f t="shared" ref="H32:O32" si="3">H25+H26+H27+H28+H29+H31</f>
        <v>0.45999999999999996</v>
      </c>
      <c r="I32" s="5">
        <f t="shared" si="3"/>
        <v>4.3899999999999997</v>
      </c>
      <c r="J32" s="5">
        <f t="shared" si="3"/>
        <v>46.564999999999998</v>
      </c>
      <c r="K32" s="5">
        <f t="shared" si="3"/>
        <v>3.1219999999999999</v>
      </c>
      <c r="L32" s="5">
        <f t="shared" si="3"/>
        <v>303.07</v>
      </c>
      <c r="M32" s="5">
        <f t="shared" si="3"/>
        <v>444.61799999999999</v>
      </c>
      <c r="N32" s="5">
        <f t="shared" si="3"/>
        <v>75.59</v>
      </c>
      <c r="O32" s="5">
        <f t="shared" si="3"/>
        <v>4.9879999999999995</v>
      </c>
    </row>
    <row r="33" spans="1:15" ht="31.5" customHeight="1" thickBot="1" x14ac:dyDescent="0.3">
      <c r="A33" s="8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</row>
    <row r="34" spans="1:15" ht="17.25" customHeight="1" thickBot="1" x14ac:dyDescent="0.3">
      <c r="A34" s="54">
        <v>295</v>
      </c>
      <c r="B34" s="7" t="s">
        <v>132</v>
      </c>
      <c r="C34" s="12">
        <v>200</v>
      </c>
      <c r="D34" s="8">
        <v>2.1</v>
      </c>
      <c r="E34" s="8">
        <v>1.92</v>
      </c>
      <c r="F34" s="8">
        <v>9.98</v>
      </c>
      <c r="G34" s="8">
        <v>65.599999999999994</v>
      </c>
      <c r="H34" s="8">
        <v>0</v>
      </c>
      <c r="I34" s="8">
        <v>0</v>
      </c>
      <c r="J34" s="8">
        <v>0.05</v>
      </c>
      <c r="K34" s="8">
        <v>0.1</v>
      </c>
      <c r="L34" s="8">
        <v>2.4</v>
      </c>
      <c r="M34" s="8">
        <v>3</v>
      </c>
      <c r="N34" s="8">
        <v>0.05</v>
      </c>
      <c r="O34" s="8">
        <v>0.02</v>
      </c>
    </row>
    <row r="35" spans="1:15" ht="17.25" customHeight="1" thickBot="1" x14ac:dyDescent="0.3">
      <c r="A35" s="54"/>
      <c r="B35" s="60" t="s">
        <v>106</v>
      </c>
      <c r="C35" s="59">
        <v>50</v>
      </c>
      <c r="D35" s="8">
        <v>2.5</v>
      </c>
      <c r="E35" s="8">
        <v>11</v>
      </c>
      <c r="F35" s="8">
        <v>29</v>
      </c>
      <c r="G35" s="8">
        <v>259</v>
      </c>
      <c r="H35" s="42"/>
      <c r="I35" s="8"/>
      <c r="J35" s="8"/>
      <c r="K35" s="8"/>
      <c r="L35" s="42"/>
      <c r="M35" s="8"/>
      <c r="N35" s="42"/>
      <c r="O35" s="8"/>
    </row>
    <row r="36" spans="1:15" ht="17.25" customHeight="1" thickBot="1" x14ac:dyDescent="0.3">
      <c r="A36" s="31"/>
      <c r="B36" s="51" t="s">
        <v>92</v>
      </c>
      <c r="C36" s="38">
        <v>100</v>
      </c>
      <c r="D36" s="39">
        <v>6.94</v>
      </c>
      <c r="E36" s="40">
        <v>10.75</v>
      </c>
      <c r="F36" s="11">
        <v>47</v>
      </c>
      <c r="G36" s="40">
        <v>316</v>
      </c>
      <c r="H36" s="30"/>
      <c r="I36" s="32"/>
      <c r="J36" s="32"/>
      <c r="K36" s="5"/>
      <c r="L36" s="30"/>
      <c r="M36" s="32"/>
      <c r="N36" s="30"/>
      <c r="O36" s="33"/>
    </row>
    <row r="37" spans="1:15" ht="17.25" customHeight="1" thickBot="1" x14ac:dyDescent="0.3">
      <c r="A37" s="117" t="s">
        <v>91</v>
      </c>
      <c r="B37" s="118"/>
      <c r="C37" s="85">
        <f>C34+C35+C36</f>
        <v>350</v>
      </c>
      <c r="D37" s="33">
        <f>D34+D35+D36</f>
        <v>11.54</v>
      </c>
      <c r="E37" s="33">
        <f t="shared" ref="E37:G37" si="4">E34+E35+E36</f>
        <v>23.67</v>
      </c>
      <c r="F37" s="33">
        <f t="shared" si="4"/>
        <v>85.98</v>
      </c>
      <c r="G37" s="33">
        <f t="shared" si="4"/>
        <v>640.6</v>
      </c>
      <c r="H37" s="30"/>
      <c r="I37" s="32"/>
      <c r="J37" s="32"/>
      <c r="K37" s="5"/>
      <c r="L37" s="30"/>
      <c r="M37" s="32"/>
      <c r="N37" s="30"/>
      <c r="O37" s="33"/>
    </row>
    <row r="38" spans="1:15" ht="17.25" customHeight="1" thickBot="1" x14ac:dyDescent="0.3">
      <c r="A38" s="29"/>
      <c r="B38" s="106" t="s">
        <v>87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1:15" ht="17.25" customHeight="1" thickBot="1" x14ac:dyDescent="0.3">
      <c r="A39" s="36">
        <v>235</v>
      </c>
      <c r="B39" s="47" t="s">
        <v>122</v>
      </c>
      <c r="C39" s="38">
        <v>200</v>
      </c>
      <c r="D39" s="39">
        <v>10.79</v>
      </c>
      <c r="E39" s="40">
        <v>9.44</v>
      </c>
      <c r="F39" s="11">
        <v>57.19</v>
      </c>
      <c r="G39" s="40">
        <v>244.4</v>
      </c>
      <c r="H39" s="41">
        <v>0.18</v>
      </c>
      <c r="I39" s="40">
        <v>95.94</v>
      </c>
      <c r="J39" s="40">
        <v>27.6</v>
      </c>
      <c r="K39" s="11">
        <v>0</v>
      </c>
      <c r="L39" s="41">
        <v>51.26</v>
      </c>
      <c r="M39" s="40">
        <v>99.36</v>
      </c>
      <c r="N39" s="41">
        <v>30.75</v>
      </c>
      <c r="O39" s="39">
        <v>2.54</v>
      </c>
    </row>
    <row r="40" spans="1:15" ht="17.25" customHeight="1" thickBot="1" x14ac:dyDescent="0.3">
      <c r="A40" s="38">
        <v>209</v>
      </c>
      <c r="B40" s="7" t="s">
        <v>134</v>
      </c>
      <c r="C40" s="12">
        <v>120</v>
      </c>
      <c r="D40" s="7">
        <v>18.36</v>
      </c>
      <c r="E40" s="8">
        <v>17.04</v>
      </c>
      <c r="F40" s="8">
        <v>37.200000000000003</v>
      </c>
      <c r="G40" s="8">
        <v>282.16000000000003</v>
      </c>
      <c r="H40" s="8">
        <v>3.5999999999999997E-2</v>
      </c>
      <c r="I40" s="8">
        <v>1.46</v>
      </c>
      <c r="J40" s="8">
        <v>0.22</v>
      </c>
      <c r="K40" s="8">
        <v>2.02</v>
      </c>
      <c r="L40" s="8">
        <v>59.4</v>
      </c>
      <c r="M40" s="8">
        <v>53.44</v>
      </c>
      <c r="N40" s="8">
        <v>38.44</v>
      </c>
      <c r="O40" s="8">
        <v>1.22</v>
      </c>
    </row>
    <row r="41" spans="1:15" ht="17.25" customHeight="1" thickBot="1" x14ac:dyDescent="0.3">
      <c r="A41" s="38">
        <v>294</v>
      </c>
      <c r="B41" s="10" t="s">
        <v>133</v>
      </c>
      <c r="C41" s="1">
        <v>200</v>
      </c>
      <c r="D41" s="10">
        <v>0.08</v>
      </c>
      <c r="E41" s="11">
        <v>0.01</v>
      </c>
      <c r="F41" s="11">
        <v>15.31</v>
      </c>
      <c r="G41" s="11">
        <v>61.62</v>
      </c>
      <c r="H41" s="11">
        <v>3.0000000000000001E-3</v>
      </c>
      <c r="I41" s="11">
        <v>41</v>
      </c>
      <c r="J41" s="11">
        <v>0</v>
      </c>
      <c r="K41" s="11">
        <v>0</v>
      </c>
      <c r="L41" s="11">
        <v>12.8</v>
      </c>
      <c r="M41" s="11">
        <v>4</v>
      </c>
      <c r="N41" s="11">
        <v>2.2000000000000002</v>
      </c>
      <c r="O41" s="11">
        <v>0.32</v>
      </c>
    </row>
    <row r="42" spans="1:15" ht="17.25" customHeight="1" thickBot="1" x14ac:dyDescent="0.3">
      <c r="A42" s="31"/>
      <c r="B42" s="7" t="s">
        <v>29</v>
      </c>
      <c r="C42" s="1">
        <v>50</v>
      </c>
      <c r="D42" s="8">
        <v>4.7</v>
      </c>
      <c r="E42" s="8">
        <v>1.2</v>
      </c>
      <c r="F42" s="8">
        <v>11.51</v>
      </c>
      <c r="G42" s="8">
        <v>229.01</v>
      </c>
      <c r="H42" s="8">
        <v>0.2</v>
      </c>
      <c r="I42" s="8">
        <v>23.18</v>
      </c>
      <c r="J42" s="42">
        <v>236.5</v>
      </c>
      <c r="K42" s="8">
        <v>0.68</v>
      </c>
      <c r="L42" s="8">
        <v>93.84</v>
      </c>
      <c r="M42" s="8">
        <v>248.23</v>
      </c>
      <c r="N42" s="8">
        <v>40.17</v>
      </c>
      <c r="O42" s="8">
        <v>3.06</v>
      </c>
    </row>
    <row r="43" spans="1:15" ht="15" customHeight="1" thickBot="1" x14ac:dyDescent="0.3">
      <c r="A43" s="29"/>
      <c r="B43" s="67" t="s">
        <v>88</v>
      </c>
      <c r="C43" s="31">
        <f>C39+C40+C41+C42</f>
        <v>570</v>
      </c>
      <c r="D43" s="32">
        <f>D39+D40+D41+D42</f>
        <v>33.93</v>
      </c>
      <c r="E43" s="32">
        <f>E39+E40+E41+E42</f>
        <v>27.689999999999998</v>
      </c>
      <c r="F43" s="5">
        <f>F39+F40+F41+F42</f>
        <v>121.21000000000001</v>
      </c>
      <c r="G43" s="32">
        <f>G39+G40+G41+G42</f>
        <v>817.19</v>
      </c>
      <c r="H43" s="32">
        <f>H40+H42</f>
        <v>0.23600000000000002</v>
      </c>
      <c r="I43" s="32">
        <f t="shared" ref="I43:O43" si="5">I40+I42</f>
        <v>24.64</v>
      </c>
      <c r="J43" s="32">
        <f t="shared" si="5"/>
        <v>236.72</v>
      </c>
      <c r="K43" s="32">
        <f t="shared" si="5"/>
        <v>2.7</v>
      </c>
      <c r="L43" s="32">
        <f t="shared" si="5"/>
        <v>153.24</v>
      </c>
      <c r="M43" s="32">
        <f t="shared" si="5"/>
        <v>301.66999999999996</v>
      </c>
      <c r="N43" s="32">
        <f t="shared" si="5"/>
        <v>78.61</v>
      </c>
      <c r="O43" s="30">
        <f t="shared" si="5"/>
        <v>4.28</v>
      </c>
    </row>
    <row r="44" spans="1:15" ht="17.25" customHeight="1" thickBot="1" x14ac:dyDescent="0.3">
      <c r="A44" s="29"/>
      <c r="B44" s="92" t="s">
        <v>131</v>
      </c>
      <c r="C44" s="86">
        <f t="shared" ref="C44:O44" si="6">C43+C37+C32+C23+C20</f>
        <v>2450</v>
      </c>
      <c r="D44" s="32">
        <f t="shared" si="6"/>
        <v>89.75</v>
      </c>
      <c r="E44" s="32">
        <f t="shared" si="6"/>
        <v>90.160000000000011</v>
      </c>
      <c r="F44" s="32">
        <f t="shared" si="6"/>
        <v>376.74</v>
      </c>
      <c r="G44" s="32">
        <f t="shared" si="6"/>
        <v>3230.9319999999998</v>
      </c>
      <c r="H44" s="32">
        <f t="shared" si="6"/>
        <v>0.90599999999999992</v>
      </c>
      <c r="I44" s="32">
        <f t="shared" si="6"/>
        <v>30.060000000000002</v>
      </c>
      <c r="J44" s="32">
        <f t="shared" si="6"/>
        <v>317.82499999999999</v>
      </c>
      <c r="K44" s="32">
        <f t="shared" si="6"/>
        <v>7.6020000000000003</v>
      </c>
      <c r="L44" s="32">
        <f t="shared" si="6"/>
        <v>734.8900000000001</v>
      </c>
      <c r="M44" s="32">
        <f t="shared" si="6"/>
        <v>1018.448</v>
      </c>
      <c r="N44" s="32">
        <f t="shared" si="6"/>
        <v>208.51999999999998</v>
      </c>
      <c r="O44" s="32">
        <f t="shared" si="6"/>
        <v>12.488</v>
      </c>
    </row>
    <row r="45" spans="1:15" ht="16.5" customHeight="1" thickBot="1" x14ac:dyDescent="0.3">
      <c r="A45" s="104" t="s">
        <v>8</v>
      </c>
      <c r="B45" s="104" t="s">
        <v>9</v>
      </c>
      <c r="C45" s="114" t="s">
        <v>10</v>
      </c>
      <c r="D45" s="106" t="s">
        <v>11</v>
      </c>
      <c r="E45" s="107"/>
      <c r="F45" s="108"/>
      <c r="G45" s="104" t="s">
        <v>12</v>
      </c>
      <c r="H45" s="106" t="s">
        <v>13</v>
      </c>
      <c r="I45" s="107"/>
      <c r="J45" s="107"/>
      <c r="K45" s="108"/>
      <c r="L45" s="106" t="s">
        <v>14</v>
      </c>
      <c r="M45" s="107"/>
      <c r="N45" s="107"/>
      <c r="O45" s="108"/>
    </row>
    <row r="46" spans="1:15" ht="16.5" thickBot="1" x14ac:dyDescent="0.3">
      <c r="A46" s="105"/>
      <c r="B46" s="105"/>
      <c r="C46" s="105"/>
      <c r="D46" s="16" t="s">
        <v>15</v>
      </c>
      <c r="E46" s="16" t="s">
        <v>16</v>
      </c>
      <c r="F46" s="16" t="s">
        <v>17</v>
      </c>
      <c r="G46" s="105"/>
      <c r="H46" s="16" t="s">
        <v>18</v>
      </c>
      <c r="I46" s="16" t="s">
        <v>19</v>
      </c>
      <c r="J46" s="16" t="s">
        <v>20</v>
      </c>
      <c r="K46" s="16" t="s">
        <v>21</v>
      </c>
      <c r="L46" s="16" t="s">
        <v>22</v>
      </c>
      <c r="M46" s="16" t="s">
        <v>23</v>
      </c>
      <c r="N46" s="16" t="s">
        <v>24</v>
      </c>
      <c r="O46" s="16" t="s">
        <v>25</v>
      </c>
    </row>
    <row r="47" spans="1:15" ht="16.5" thickBot="1" x14ac:dyDescent="0.3">
      <c r="A47" s="109" t="s">
        <v>33</v>
      </c>
      <c r="B47" s="110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ht="16.5" thickBot="1" x14ac:dyDescent="0.3">
      <c r="A48" s="111" t="s">
        <v>27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3"/>
    </row>
    <row r="49" spans="1:15" ht="16.5" customHeight="1" thickBot="1" x14ac:dyDescent="0.3">
      <c r="A49" s="6"/>
      <c r="B49" s="7" t="s">
        <v>29</v>
      </c>
      <c r="C49" s="1">
        <v>50</v>
      </c>
      <c r="D49" s="8">
        <v>4.7</v>
      </c>
      <c r="E49" s="8">
        <v>1.2</v>
      </c>
      <c r="F49" s="8">
        <v>11.51</v>
      </c>
      <c r="G49" s="8">
        <v>229.01</v>
      </c>
      <c r="H49" s="8">
        <v>0.2</v>
      </c>
      <c r="I49" s="8">
        <v>23.18</v>
      </c>
      <c r="J49" s="8">
        <v>236.5</v>
      </c>
      <c r="K49" s="8">
        <v>0.68</v>
      </c>
      <c r="L49" s="8">
        <v>93.84</v>
      </c>
      <c r="M49" s="8">
        <v>248.23</v>
      </c>
      <c r="N49" s="8">
        <v>40.17</v>
      </c>
      <c r="O49" s="8">
        <v>3.06</v>
      </c>
    </row>
    <row r="50" spans="1:15" ht="16.5" thickBot="1" x14ac:dyDescent="0.3">
      <c r="A50" s="9">
        <v>365</v>
      </c>
      <c r="B50" s="10" t="s">
        <v>58</v>
      </c>
      <c r="C50" s="1">
        <v>10</v>
      </c>
      <c r="D50" s="11">
        <v>0.1</v>
      </c>
      <c r="E50" s="11">
        <v>7.2</v>
      </c>
      <c r="F50" s="11">
        <v>0.1</v>
      </c>
      <c r="G50" s="11">
        <v>66</v>
      </c>
      <c r="H50" s="11">
        <v>0.04</v>
      </c>
      <c r="I50" s="11">
        <v>4</v>
      </c>
      <c r="J50" s="11">
        <v>0</v>
      </c>
      <c r="K50" s="11">
        <v>0.08</v>
      </c>
      <c r="L50" s="11">
        <v>8</v>
      </c>
      <c r="M50" s="11">
        <v>24.8</v>
      </c>
      <c r="N50" s="11">
        <v>8.4</v>
      </c>
      <c r="O50" s="11">
        <v>0.28000000000000003</v>
      </c>
    </row>
    <row r="51" spans="1:15" ht="16.5" thickBot="1" x14ac:dyDescent="0.3">
      <c r="A51" s="6">
        <v>141</v>
      </c>
      <c r="B51" s="7" t="s">
        <v>60</v>
      </c>
      <c r="C51" s="12">
        <v>260</v>
      </c>
      <c r="D51" s="8">
        <v>11.21</v>
      </c>
      <c r="E51" s="8">
        <v>7.37</v>
      </c>
      <c r="F51" s="8">
        <v>31.21</v>
      </c>
      <c r="G51" s="8">
        <v>235.31</v>
      </c>
      <c r="H51" s="8">
        <v>2.5000000000000001E-2</v>
      </c>
      <c r="I51" s="8">
        <v>0.35</v>
      </c>
      <c r="J51" s="8">
        <v>0</v>
      </c>
      <c r="K51" s="8">
        <v>0.06</v>
      </c>
      <c r="L51" s="8">
        <v>116.96</v>
      </c>
      <c r="M51" s="8">
        <v>86.23</v>
      </c>
      <c r="N51" s="8">
        <v>17.13</v>
      </c>
      <c r="O51" s="8">
        <v>0.28999999999999998</v>
      </c>
    </row>
    <row r="52" spans="1:15" ht="16.5" thickBot="1" x14ac:dyDescent="0.3">
      <c r="A52" s="13">
        <v>271</v>
      </c>
      <c r="B52" s="10" t="s">
        <v>135</v>
      </c>
      <c r="C52" s="1">
        <v>200</v>
      </c>
      <c r="D52" s="11">
        <v>3.78</v>
      </c>
      <c r="E52" s="11">
        <v>3.91</v>
      </c>
      <c r="F52" s="11">
        <v>26.04</v>
      </c>
      <c r="G52" s="11">
        <v>154.15</v>
      </c>
      <c r="H52" s="11">
        <v>0.11</v>
      </c>
      <c r="I52" s="11">
        <v>0</v>
      </c>
      <c r="J52" s="11">
        <v>0</v>
      </c>
      <c r="K52" s="11">
        <v>0.98</v>
      </c>
      <c r="L52" s="11">
        <v>17.25</v>
      </c>
      <c r="M52" s="11">
        <v>65.25</v>
      </c>
      <c r="N52" s="11">
        <v>24.75</v>
      </c>
      <c r="O52" s="11">
        <v>1.5</v>
      </c>
    </row>
    <row r="53" spans="1:15" ht="16.5" thickBot="1" x14ac:dyDescent="0.3">
      <c r="A53" s="6"/>
      <c r="B53" s="7"/>
      <c r="C53" s="1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.75" thickBot="1" x14ac:dyDescent="0.3">
      <c r="A54" s="13"/>
      <c r="B54" s="3"/>
      <c r="C54" s="14"/>
      <c r="D54" s="3"/>
      <c r="E54" s="3"/>
      <c r="F54" s="3"/>
      <c r="G54" s="3"/>
      <c r="H54" s="3"/>
      <c r="I54" s="3">
        <v>1.2</v>
      </c>
      <c r="J54" s="3">
        <v>20</v>
      </c>
      <c r="K54" s="3"/>
      <c r="L54" s="3">
        <v>248</v>
      </c>
      <c r="M54" s="3">
        <v>190</v>
      </c>
      <c r="N54" s="3">
        <v>30</v>
      </c>
      <c r="O54" s="3">
        <v>0.2</v>
      </c>
    </row>
    <row r="55" spans="1:15" ht="16.5" thickBot="1" x14ac:dyDescent="0.3">
      <c r="A55" s="88" t="s">
        <v>30</v>
      </c>
      <c r="B55" s="90"/>
      <c r="C55" s="4">
        <f>C49+C50+C51+C52+C53</f>
        <v>520</v>
      </c>
      <c r="D55" s="15">
        <f>D49+D50+D51+D52</f>
        <v>19.790000000000003</v>
      </c>
      <c r="E55" s="15">
        <f t="shared" ref="E55:L55" si="7">E49+E50+E51+E52</f>
        <v>19.68</v>
      </c>
      <c r="F55" s="15">
        <f t="shared" si="7"/>
        <v>68.86</v>
      </c>
      <c r="G55" s="15">
        <f t="shared" si="7"/>
        <v>684.46999999999991</v>
      </c>
      <c r="H55" s="15">
        <f t="shared" si="7"/>
        <v>0.375</v>
      </c>
      <c r="I55" s="15">
        <f t="shared" si="7"/>
        <v>27.53</v>
      </c>
      <c r="J55" s="15">
        <f t="shared" si="7"/>
        <v>236.5</v>
      </c>
      <c r="K55" s="15">
        <f t="shared" si="7"/>
        <v>1.8</v>
      </c>
      <c r="L55" s="15">
        <f t="shared" si="7"/>
        <v>236.05</v>
      </c>
      <c r="M55" s="15">
        <f t="shared" ref="M55:O55" si="8">M49+M50+M51+M52+M53</f>
        <v>424.51</v>
      </c>
      <c r="N55" s="15">
        <f t="shared" si="8"/>
        <v>90.45</v>
      </c>
      <c r="O55" s="15">
        <f t="shared" si="8"/>
        <v>5.13</v>
      </c>
    </row>
    <row r="56" spans="1:15" ht="16.5" thickBot="1" x14ac:dyDescent="0.3">
      <c r="A56" s="115"/>
      <c r="B56" s="116"/>
      <c r="C56" s="111" t="s">
        <v>93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3"/>
    </row>
    <row r="57" spans="1:15" ht="16.5" thickBot="1" x14ac:dyDescent="0.3">
      <c r="A57" s="58">
        <v>288</v>
      </c>
      <c r="B57" s="43" t="s">
        <v>95</v>
      </c>
      <c r="C57" s="34">
        <v>200</v>
      </c>
      <c r="D57" s="44">
        <v>5.59</v>
      </c>
      <c r="E57" s="44">
        <v>3.38</v>
      </c>
      <c r="F57" s="44">
        <v>9.3800000000000008</v>
      </c>
      <c r="G57" s="44">
        <v>117.31</v>
      </c>
      <c r="H57" s="44">
        <v>0.08</v>
      </c>
      <c r="I57" s="44">
        <v>2.73</v>
      </c>
      <c r="J57" s="45">
        <v>42.22</v>
      </c>
      <c r="K57" s="44">
        <v>0</v>
      </c>
      <c r="L57" s="44">
        <v>252</v>
      </c>
      <c r="M57" s="44">
        <v>189</v>
      </c>
      <c r="N57" s="44">
        <v>29.44</v>
      </c>
      <c r="O57" s="18">
        <v>0.21</v>
      </c>
    </row>
    <row r="58" spans="1:15" ht="16.5" thickBot="1" x14ac:dyDescent="0.3">
      <c r="A58" s="115" t="s">
        <v>94</v>
      </c>
      <c r="B58" s="116"/>
      <c r="C58" s="26">
        <f>C57</f>
        <v>200</v>
      </c>
      <c r="D58" s="28">
        <f>D57</f>
        <v>5.59</v>
      </c>
      <c r="E58" s="28">
        <f t="shared" ref="E58:O58" si="9">E57</f>
        <v>3.38</v>
      </c>
      <c r="F58" s="28">
        <f t="shared" si="9"/>
        <v>9.3800000000000008</v>
      </c>
      <c r="G58" s="28">
        <f t="shared" si="9"/>
        <v>117.31</v>
      </c>
      <c r="H58" s="28">
        <f t="shared" si="9"/>
        <v>0.08</v>
      </c>
      <c r="I58" s="28">
        <f t="shared" si="9"/>
        <v>2.73</v>
      </c>
      <c r="J58" s="28">
        <f t="shared" si="9"/>
        <v>42.22</v>
      </c>
      <c r="K58" s="28">
        <f t="shared" si="9"/>
        <v>0</v>
      </c>
      <c r="L58" s="28">
        <f t="shared" si="9"/>
        <v>252</v>
      </c>
      <c r="M58" s="28">
        <f t="shared" si="9"/>
        <v>189</v>
      </c>
      <c r="N58" s="28">
        <f t="shared" si="9"/>
        <v>29.44</v>
      </c>
      <c r="O58" s="28">
        <f t="shared" si="9"/>
        <v>0.21</v>
      </c>
    </row>
    <row r="59" spans="1:15" ht="16.5" thickBot="1" x14ac:dyDescent="0.3">
      <c r="A59" s="88"/>
      <c r="B59" s="25"/>
      <c r="C59" s="26"/>
      <c r="D59" s="28"/>
      <c r="E59" s="28"/>
      <c r="F59" s="28"/>
      <c r="G59" s="28"/>
      <c r="H59" s="28"/>
      <c r="I59" s="28"/>
      <c r="J59" s="24"/>
      <c r="K59" s="28"/>
      <c r="L59" s="28"/>
      <c r="M59" s="28"/>
      <c r="N59" s="28"/>
      <c r="O59" s="15"/>
    </row>
    <row r="60" spans="1:15" ht="16.5" thickBot="1" x14ac:dyDescent="0.3">
      <c r="A60" s="111" t="s">
        <v>31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3"/>
    </row>
    <row r="61" spans="1:15" ht="16.5" thickBot="1" x14ac:dyDescent="0.3">
      <c r="A61" s="9"/>
      <c r="B61" s="10" t="s">
        <v>29</v>
      </c>
      <c r="C61" s="1">
        <v>50</v>
      </c>
      <c r="D61" s="8">
        <v>4.7</v>
      </c>
      <c r="E61" s="8">
        <v>1.2</v>
      </c>
      <c r="F61" s="8">
        <v>11.51</v>
      </c>
      <c r="G61" s="8">
        <v>229.01</v>
      </c>
      <c r="H61" s="11">
        <v>0.03</v>
      </c>
      <c r="I61" s="11">
        <v>2.4500000000000002</v>
      </c>
      <c r="J61" s="11">
        <v>13.8</v>
      </c>
      <c r="K61" s="11">
        <v>1.87</v>
      </c>
      <c r="L61" s="11">
        <v>73.62</v>
      </c>
      <c r="M61" s="11">
        <v>65.010000000000005</v>
      </c>
      <c r="N61" s="11">
        <v>20.98</v>
      </c>
      <c r="O61" s="11">
        <v>0.4</v>
      </c>
    </row>
    <row r="62" spans="1:15" ht="16.5" thickBot="1" x14ac:dyDescent="0.3">
      <c r="A62" s="6"/>
      <c r="B62" s="10" t="s">
        <v>50</v>
      </c>
      <c r="C62" s="1">
        <v>20</v>
      </c>
      <c r="D62" s="11">
        <v>1.32</v>
      </c>
      <c r="E62" s="11">
        <v>0.24</v>
      </c>
      <c r="F62" s="11">
        <v>6.68</v>
      </c>
      <c r="G62" s="11">
        <v>34.799999999999997</v>
      </c>
      <c r="H62" s="11">
        <v>0.01</v>
      </c>
      <c r="I62" s="11">
        <v>0.12</v>
      </c>
      <c r="J62" s="11">
        <v>34.5</v>
      </c>
      <c r="K62" s="11">
        <v>0.08</v>
      </c>
      <c r="L62" s="11">
        <v>105</v>
      </c>
      <c r="M62" s="11">
        <v>105</v>
      </c>
      <c r="N62" s="11">
        <v>4.95</v>
      </c>
      <c r="O62" s="11">
        <v>0.12</v>
      </c>
    </row>
    <row r="63" spans="1:15" ht="16.5" thickBot="1" x14ac:dyDescent="0.3">
      <c r="A63" s="9">
        <v>47</v>
      </c>
      <c r="B63" s="7" t="s">
        <v>82</v>
      </c>
      <c r="C63" s="12">
        <v>300</v>
      </c>
      <c r="D63" s="12">
        <v>2.2799999999999998</v>
      </c>
      <c r="E63" s="8">
        <v>3.43</v>
      </c>
      <c r="F63" s="8">
        <v>11.08</v>
      </c>
      <c r="G63" s="8">
        <v>148.91</v>
      </c>
      <c r="H63" s="11">
        <v>0.06</v>
      </c>
      <c r="I63" s="11">
        <v>23.18</v>
      </c>
      <c r="J63" s="11">
        <v>11</v>
      </c>
      <c r="K63" s="11">
        <v>1.96</v>
      </c>
      <c r="L63" s="11">
        <v>51.78</v>
      </c>
      <c r="M63" s="11">
        <v>64.08</v>
      </c>
      <c r="N63" s="11">
        <v>29.13</v>
      </c>
      <c r="O63" s="11">
        <v>1.34</v>
      </c>
    </row>
    <row r="64" spans="1:15" ht="16.5" customHeight="1" thickBot="1" x14ac:dyDescent="0.3">
      <c r="A64" s="6">
        <v>46</v>
      </c>
      <c r="B64" s="10" t="s">
        <v>61</v>
      </c>
      <c r="C64" s="1">
        <v>120</v>
      </c>
      <c r="D64" s="1">
        <v>7.08</v>
      </c>
      <c r="E64" s="11">
        <v>7.98</v>
      </c>
      <c r="F64" s="11">
        <v>4.7</v>
      </c>
      <c r="G64" s="11">
        <v>250.15</v>
      </c>
      <c r="H64" s="11">
        <v>9.6000000000000002E-2</v>
      </c>
      <c r="I64" s="11">
        <v>0.48</v>
      </c>
      <c r="J64" s="11">
        <v>0.06</v>
      </c>
      <c r="K64" s="11">
        <v>0.91200000000000003</v>
      </c>
      <c r="L64" s="11">
        <v>39.287999999999997</v>
      </c>
      <c r="M64" s="11">
        <v>177.04</v>
      </c>
      <c r="N64" s="11">
        <v>27.6</v>
      </c>
      <c r="O64" s="11">
        <v>0.79200000000000004</v>
      </c>
    </row>
    <row r="65" spans="1:15" ht="16.5" thickBot="1" x14ac:dyDescent="0.3">
      <c r="A65" s="6">
        <v>219</v>
      </c>
      <c r="B65" s="7" t="s">
        <v>37</v>
      </c>
      <c r="C65" s="12">
        <v>220</v>
      </c>
      <c r="D65" s="12">
        <v>8.2100000000000009</v>
      </c>
      <c r="E65" s="8">
        <v>6.52</v>
      </c>
      <c r="F65" s="8">
        <v>27.1</v>
      </c>
      <c r="G65" s="8">
        <v>205.57</v>
      </c>
      <c r="H65" s="8">
        <v>8.2000000000000003E-2</v>
      </c>
      <c r="I65" s="8">
        <v>3.41</v>
      </c>
      <c r="J65" s="8">
        <v>1.7000000000000001E-2</v>
      </c>
      <c r="K65" s="8">
        <v>1.15E-2</v>
      </c>
      <c r="L65" s="8">
        <v>8.1720000000000006</v>
      </c>
      <c r="M65" s="8">
        <v>43.39</v>
      </c>
      <c r="N65" s="8">
        <v>15.85</v>
      </c>
      <c r="O65" s="8">
        <v>0.63</v>
      </c>
    </row>
    <row r="66" spans="1:15" ht="16.5" thickBot="1" x14ac:dyDescent="0.3">
      <c r="A66" s="9">
        <v>30</v>
      </c>
      <c r="B66" s="7" t="s">
        <v>80</v>
      </c>
      <c r="C66" s="12">
        <v>100</v>
      </c>
      <c r="D66" s="12">
        <v>0.85</v>
      </c>
      <c r="E66" s="8">
        <v>5.08</v>
      </c>
      <c r="F66" s="8">
        <v>3.31</v>
      </c>
      <c r="G66" s="8">
        <v>61.5</v>
      </c>
      <c r="H66" s="8">
        <v>0</v>
      </c>
      <c r="I66" s="8">
        <v>0.27</v>
      </c>
      <c r="J66" s="8">
        <v>0</v>
      </c>
      <c r="K66" s="8">
        <v>0</v>
      </c>
      <c r="L66" s="8">
        <v>12.73</v>
      </c>
      <c r="M66" s="8">
        <v>13.78</v>
      </c>
      <c r="N66" s="8">
        <v>3.73</v>
      </c>
      <c r="O66" s="8">
        <v>0.75</v>
      </c>
    </row>
    <row r="67" spans="1:15" ht="16.5" thickBot="1" x14ac:dyDescent="0.3">
      <c r="A67" s="13">
        <v>283</v>
      </c>
      <c r="B67" s="10" t="s">
        <v>62</v>
      </c>
      <c r="C67" s="1">
        <v>200</v>
      </c>
      <c r="D67" s="1">
        <v>0.56000000000000005</v>
      </c>
      <c r="E67" s="11">
        <v>0</v>
      </c>
      <c r="F67" s="11">
        <v>27.89</v>
      </c>
      <c r="G67" s="11">
        <v>113.79</v>
      </c>
      <c r="H67" s="11">
        <v>0.11</v>
      </c>
      <c r="I67" s="11"/>
      <c r="J67" s="11"/>
      <c r="K67" s="11">
        <v>0.98</v>
      </c>
      <c r="L67" s="11">
        <v>17.25</v>
      </c>
      <c r="M67" s="11">
        <v>65.25</v>
      </c>
      <c r="N67" s="11">
        <v>24.75</v>
      </c>
      <c r="O67" s="11">
        <v>1.5</v>
      </c>
    </row>
    <row r="68" spans="1:15" ht="16.5" thickBot="1" x14ac:dyDescent="0.3">
      <c r="A68" s="88" t="s">
        <v>32</v>
      </c>
      <c r="B68" s="90"/>
      <c r="C68" s="4">
        <f>C61+C62+C63+C64+C65+C66</f>
        <v>810</v>
      </c>
      <c r="D68" s="5">
        <f>D61+D62+D63+D64+D65+D66+D67</f>
        <v>25.000000000000004</v>
      </c>
      <c r="E68" s="5">
        <f t="shared" ref="E68:O68" si="10">E61+E62+E63+E64+E65+E66+E67</f>
        <v>24.450000000000003</v>
      </c>
      <c r="F68" s="5">
        <f t="shared" si="10"/>
        <v>92.27</v>
      </c>
      <c r="G68" s="5">
        <f t="shared" si="10"/>
        <v>1043.73</v>
      </c>
      <c r="H68" s="5">
        <f t="shared" si="10"/>
        <v>0.38800000000000001</v>
      </c>
      <c r="I68" s="5">
        <f t="shared" si="10"/>
        <v>29.91</v>
      </c>
      <c r="J68" s="5">
        <f t="shared" si="10"/>
        <v>59.377000000000002</v>
      </c>
      <c r="K68" s="5">
        <f t="shared" si="10"/>
        <v>5.8134999999999994</v>
      </c>
      <c r="L68" s="5">
        <f t="shared" si="10"/>
        <v>307.84000000000003</v>
      </c>
      <c r="M68" s="5">
        <f t="shared" si="10"/>
        <v>533.54999999999995</v>
      </c>
      <c r="N68" s="5">
        <f t="shared" si="10"/>
        <v>126.99</v>
      </c>
      <c r="O68" s="5">
        <f t="shared" si="10"/>
        <v>5.532</v>
      </c>
    </row>
    <row r="69" spans="1:15" ht="16.5" thickBot="1" x14ac:dyDescent="0.3">
      <c r="A69" s="87"/>
      <c r="B69" s="107" t="s">
        <v>86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8"/>
    </row>
    <row r="70" spans="1:15" ht="16.5" thickBot="1" x14ac:dyDescent="0.3">
      <c r="A70" s="36">
        <v>300</v>
      </c>
      <c r="B70" s="37" t="s">
        <v>52</v>
      </c>
      <c r="C70" s="38">
        <v>200</v>
      </c>
      <c r="D70" s="3">
        <v>0.12</v>
      </c>
      <c r="E70" s="3">
        <v>0</v>
      </c>
      <c r="F70" s="3">
        <v>12.04</v>
      </c>
      <c r="G70" s="3">
        <v>48.64</v>
      </c>
      <c r="H70" s="41">
        <v>0</v>
      </c>
      <c r="I70" s="40">
        <v>0.03</v>
      </c>
      <c r="J70" s="40">
        <v>0</v>
      </c>
      <c r="K70" s="11">
        <v>0</v>
      </c>
      <c r="L70" s="41">
        <v>10</v>
      </c>
      <c r="M70" s="40">
        <v>2.5</v>
      </c>
      <c r="N70" s="41">
        <v>1.3</v>
      </c>
      <c r="O70" s="39">
        <v>0.28000000000000003</v>
      </c>
    </row>
    <row r="71" spans="1:15" ht="16.5" thickBot="1" x14ac:dyDescent="0.3">
      <c r="A71" s="29"/>
      <c r="B71" s="37" t="s">
        <v>97</v>
      </c>
      <c r="C71" s="38">
        <v>75</v>
      </c>
      <c r="D71" s="39">
        <v>7.05</v>
      </c>
      <c r="E71" s="40">
        <v>1.8</v>
      </c>
      <c r="F71" s="11">
        <v>17.260000000000002</v>
      </c>
      <c r="G71" s="40">
        <v>343.51</v>
      </c>
      <c r="H71" s="41">
        <v>0.3</v>
      </c>
      <c r="I71" s="40">
        <v>34.770000000000003</v>
      </c>
      <c r="J71" s="40">
        <v>354.75</v>
      </c>
      <c r="K71" s="11">
        <v>1.02</v>
      </c>
      <c r="L71" s="41">
        <v>140.76</v>
      </c>
      <c r="M71" s="40">
        <v>372.34</v>
      </c>
      <c r="N71" s="41">
        <v>60.26</v>
      </c>
      <c r="O71" s="39">
        <v>4.59</v>
      </c>
    </row>
    <row r="72" spans="1:15" ht="16.5" thickBot="1" x14ac:dyDescent="0.3">
      <c r="A72" s="36">
        <v>53</v>
      </c>
      <c r="B72" s="37" t="s">
        <v>98</v>
      </c>
      <c r="C72" s="38">
        <v>75</v>
      </c>
      <c r="D72" s="39">
        <v>0.55000000000000004</v>
      </c>
      <c r="E72" s="40">
        <v>2.95</v>
      </c>
      <c r="F72" s="11">
        <v>2.2200000000000002</v>
      </c>
      <c r="G72" s="46">
        <v>26.25</v>
      </c>
      <c r="H72" s="41">
        <v>2E-3</v>
      </c>
      <c r="I72" s="40">
        <v>2.0699999999999998</v>
      </c>
      <c r="J72" s="40">
        <v>0</v>
      </c>
      <c r="K72" s="11">
        <v>0</v>
      </c>
      <c r="L72" s="41">
        <v>6.81</v>
      </c>
      <c r="M72" s="40">
        <v>8.57</v>
      </c>
      <c r="N72" s="41">
        <v>4.9400000000000004</v>
      </c>
      <c r="O72" s="39">
        <v>0.23</v>
      </c>
    </row>
    <row r="73" spans="1:15" ht="16.5" customHeight="1" thickBot="1" x14ac:dyDescent="0.3">
      <c r="A73" s="106" t="s">
        <v>96</v>
      </c>
      <c r="B73" s="108"/>
      <c r="C73" s="85">
        <f>C70+C71+C72</f>
        <v>350</v>
      </c>
      <c r="D73" s="33">
        <f>D70+D71+D72</f>
        <v>7.72</v>
      </c>
      <c r="E73" s="32">
        <f>E70+E71+E72</f>
        <v>4.75</v>
      </c>
      <c r="F73" s="5">
        <f>F70+F71+F72</f>
        <v>31.52</v>
      </c>
      <c r="G73" s="32">
        <f>G70+G71+G72</f>
        <v>418.4</v>
      </c>
      <c r="H73" s="32">
        <f t="shared" ref="H73:O73" si="11">H70+H71+H72</f>
        <v>0.30199999999999999</v>
      </c>
      <c r="I73" s="32">
        <f t="shared" si="11"/>
        <v>36.870000000000005</v>
      </c>
      <c r="J73" s="32">
        <f t="shared" si="11"/>
        <v>354.75</v>
      </c>
      <c r="K73" s="32">
        <f t="shared" si="11"/>
        <v>1.02</v>
      </c>
      <c r="L73" s="32">
        <f t="shared" si="11"/>
        <v>157.57</v>
      </c>
      <c r="M73" s="32">
        <f t="shared" si="11"/>
        <v>383.40999999999997</v>
      </c>
      <c r="N73" s="32">
        <f t="shared" si="11"/>
        <v>66.5</v>
      </c>
      <c r="O73" s="32">
        <f t="shared" si="11"/>
        <v>5.1000000000000005</v>
      </c>
    </row>
    <row r="74" spans="1:15" ht="16.5" thickBot="1" x14ac:dyDescent="0.3">
      <c r="A74" s="29"/>
      <c r="B74" s="106" t="s">
        <v>87</v>
      </c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8"/>
    </row>
    <row r="75" spans="1:15" ht="16.5" thickBot="1" x14ac:dyDescent="0.3">
      <c r="A75" s="36">
        <v>241</v>
      </c>
      <c r="B75" s="37" t="s">
        <v>99</v>
      </c>
      <c r="C75" s="38">
        <v>230</v>
      </c>
      <c r="D75" s="39">
        <v>15.01</v>
      </c>
      <c r="E75" s="40">
        <v>19.29</v>
      </c>
      <c r="F75" s="11">
        <v>75.709999999999994</v>
      </c>
      <c r="G75" s="40">
        <v>392.72</v>
      </c>
      <c r="H75" s="41">
        <v>0.17</v>
      </c>
      <c r="I75" s="40">
        <v>27.85</v>
      </c>
      <c r="J75" s="40">
        <v>39.869999999999997</v>
      </c>
      <c r="K75" s="11">
        <v>0</v>
      </c>
      <c r="L75" s="41">
        <v>56.73</v>
      </c>
      <c r="M75" s="40">
        <v>132.79</v>
      </c>
      <c r="N75" s="41">
        <v>42.63</v>
      </c>
      <c r="O75" s="39">
        <v>1.54</v>
      </c>
    </row>
    <row r="76" spans="1:15" ht="16.5" thickBot="1" x14ac:dyDescent="0.3">
      <c r="A76" s="36">
        <v>201</v>
      </c>
      <c r="B76" s="47" t="s">
        <v>100</v>
      </c>
      <c r="C76" s="38">
        <v>120</v>
      </c>
      <c r="D76" s="39">
        <v>10.99</v>
      </c>
      <c r="E76" s="40">
        <v>17.239999999999998</v>
      </c>
      <c r="F76" s="11">
        <v>73.42</v>
      </c>
      <c r="G76" s="48">
        <v>355.98</v>
      </c>
      <c r="H76" s="41">
        <v>5.6000000000000001E-2</v>
      </c>
      <c r="I76" s="40">
        <v>0.85</v>
      </c>
      <c r="J76" s="40">
        <v>38.24</v>
      </c>
      <c r="K76" s="11">
        <v>0</v>
      </c>
      <c r="L76" s="41">
        <v>43.33</v>
      </c>
      <c r="M76" s="40">
        <v>106.05</v>
      </c>
      <c r="N76" s="41">
        <v>21.29</v>
      </c>
      <c r="O76" s="39">
        <v>0.95</v>
      </c>
    </row>
    <row r="77" spans="1:15" ht="16.5" thickBot="1" x14ac:dyDescent="0.3">
      <c r="A77" s="38">
        <v>294</v>
      </c>
      <c r="B77" s="10" t="s">
        <v>136</v>
      </c>
      <c r="C77" s="1">
        <v>200</v>
      </c>
      <c r="D77" s="10">
        <v>0.08</v>
      </c>
      <c r="E77" s="11">
        <v>0.01</v>
      </c>
      <c r="F77" s="11">
        <v>15.31</v>
      </c>
      <c r="G77" s="11">
        <v>61.62</v>
      </c>
      <c r="H77" s="41">
        <v>3.0000000000000001E-3</v>
      </c>
      <c r="I77" s="40">
        <v>2.83</v>
      </c>
      <c r="J77" s="40">
        <v>0</v>
      </c>
      <c r="K77" s="11">
        <v>0</v>
      </c>
      <c r="L77" s="41">
        <v>12.8</v>
      </c>
      <c r="M77" s="40">
        <v>4</v>
      </c>
      <c r="N77" s="41">
        <v>2.2000000000000002</v>
      </c>
      <c r="O77" s="39">
        <v>0.32</v>
      </c>
    </row>
    <row r="78" spans="1:15" ht="16.5" thickBot="1" x14ac:dyDescent="0.3">
      <c r="A78" s="85"/>
      <c r="B78" s="7" t="s">
        <v>29</v>
      </c>
      <c r="C78" s="1">
        <v>50</v>
      </c>
      <c r="D78" s="8">
        <v>4.7</v>
      </c>
      <c r="E78" s="8">
        <v>1.2</v>
      </c>
      <c r="F78" s="8">
        <v>11.51</v>
      </c>
      <c r="G78" s="8">
        <v>229.01</v>
      </c>
      <c r="H78" s="8">
        <v>0.17</v>
      </c>
      <c r="I78" s="8">
        <v>1.05</v>
      </c>
      <c r="J78" s="8">
        <v>0.04</v>
      </c>
      <c r="K78" s="8">
        <v>0.14000000000000001</v>
      </c>
      <c r="L78" s="8">
        <v>106.49</v>
      </c>
      <c r="M78" s="8">
        <v>148.34</v>
      </c>
      <c r="N78" s="8">
        <v>37.869999999999997</v>
      </c>
      <c r="O78" s="8">
        <v>0.97</v>
      </c>
    </row>
    <row r="79" spans="1:15" ht="16.5" thickBot="1" x14ac:dyDescent="0.3">
      <c r="A79" s="31"/>
      <c r="B79" s="10" t="s">
        <v>50</v>
      </c>
      <c r="C79" s="1">
        <v>20</v>
      </c>
      <c r="D79" s="11">
        <v>1.32</v>
      </c>
      <c r="E79" s="11">
        <v>0.24</v>
      </c>
      <c r="F79" s="11">
        <v>6.68</v>
      </c>
      <c r="G79" s="11">
        <v>34.799999999999997</v>
      </c>
      <c r="H79" s="11">
        <v>0.01</v>
      </c>
      <c r="I79" s="11">
        <v>0.12</v>
      </c>
      <c r="J79" s="11">
        <v>34.5</v>
      </c>
      <c r="K79" s="11">
        <v>0.08</v>
      </c>
      <c r="L79" s="11">
        <v>105</v>
      </c>
      <c r="M79" s="11">
        <v>105</v>
      </c>
      <c r="N79" s="11">
        <v>4.95</v>
      </c>
      <c r="O79" s="11">
        <v>0.12</v>
      </c>
    </row>
    <row r="80" spans="1:15" ht="16.5" customHeight="1" thickBot="1" x14ac:dyDescent="0.3">
      <c r="A80" s="117" t="s">
        <v>88</v>
      </c>
      <c r="B80" s="118"/>
      <c r="C80" s="31">
        <f>C75+C76+C77+C78+C79</f>
        <v>620</v>
      </c>
      <c r="D80" s="32">
        <f>D75+D76+D77+D78+D79</f>
        <v>32.099999999999994</v>
      </c>
      <c r="E80" s="32">
        <f t="shared" ref="E80:O80" si="12">E75+E76+E77+E78+E79</f>
        <v>37.980000000000004</v>
      </c>
      <c r="F80" s="32">
        <f t="shared" si="12"/>
        <v>182.63</v>
      </c>
      <c r="G80" s="32">
        <f t="shared" si="12"/>
        <v>1074.1299999999999</v>
      </c>
      <c r="H80" s="32">
        <f t="shared" si="12"/>
        <v>0.40900000000000003</v>
      </c>
      <c r="I80" s="32">
        <f t="shared" si="12"/>
        <v>32.699999999999996</v>
      </c>
      <c r="J80" s="32">
        <f t="shared" si="12"/>
        <v>112.65</v>
      </c>
      <c r="K80" s="32">
        <f t="shared" si="12"/>
        <v>0.22000000000000003</v>
      </c>
      <c r="L80" s="32">
        <f t="shared" si="12"/>
        <v>324.35000000000002</v>
      </c>
      <c r="M80" s="32">
        <f t="shared" si="12"/>
        <v>496.17999999999995</v>
      </c>
      <c r="N80" s="32">
        <f t="shared" si="12"/>
        <v>108.94000000000001</v>
      </c>
      <c r="O80" s="32">
        <f t="shared" si="12"/>
        <v>3.9000000000000004</v>
      </c>
    </row>
    <row r="81" spans="1:15" ht="16.5" thickBot="1" x14ac:dyDescent="0.3">
      <c r="A81" s="29"/>
      <c r="B81" s="87"/>
      <c r="C81" s="86"/>
      <c r="D81" s="32"/>
      <c r="E81" s="33"/>
      <c r="F81" s="5"/>
      <c r="G81" s="32"/>
      <c r="H81" s="30"/>
      <c r="I81" s="32"/>
      <c r="J81" s="32"/>
      <c r="K81" s="5"/>
      <c r="L81" s="32"/>
      <c r="M81" s="32"/>
      <c r="N81" s="30"/>
      <c r="O81" s="5"/>
    </row>
    <row r="82" spans="1:15" ht="16.5" customHeight="1" thickBot="1" x14ac:dyDescent="0.3">
      <c r="A82" s="117" t="s">
        <v>81</v>
      </c>
      <c r="B82" s="118"/>
      <c r="C82" s="16">
        <f>C80+C73+C68+C58+C55</f>
        <v>2500</v>
      </c>
      <c r="D82" s="5">
        <f>D80+D73+D68+D58+D55</f>
        <v>90.2</v>
      </c>
      <c r="E82" s="5">
        <f t="shared" ref="E82:O82" si="13">E80+E73+E68+E58+E55</f>
        <v>90.240000000000009</v>
      </c>
      <c r="F82" s="5">
        <f t="shared" si="13"/>
        <v>384.66</v>
      </c>
      <c r="G82" s="5">
        <f t="shared" si="13"/>
        <v>3338.0399999999995</v>
      </c>
      <c r="H82" s="5">
        <f t="shared" si="13"/>
        <v>1.5540000000000003</v>
      </c>
      <c r="I82" s="5">
        <f t="shared" si="13"/>
        <v>129.74</v>
      </c>
      <c r="J82" s="5">
        <f t="shared" si="13"/>
        <v>805.49699999999996</v>
      </c>
      <c r="K82" s="5">
        <f t="shared" si="13"/>
        <v>8.8535000000000004</v>
      </c>
      <c r="L82" s="5">
        <f t="shared" si="13"/>
        <v>1277.81</v>
      </c>
      <c r="M82" s="5">
        <f t="shared" si="13"/>
        <v>2026.6499999999999</v>
      </c>
      <c r="N82" s="5">
        <f t="shared" si="13"/>
        <v>422.32</v>
      </c>
      <c r="O82" s="5">
        <f t="shared" si="13"/>
        <v>19.872</v>
      </c>
    </row>
    <row r="83" spans="1:15" ht="16.5" customHeight="1" thickBot="1" x14ac:dyDescent="0.3">
      <c r="A83" s="104" t="s">
        <v>8</v>
      </c>
      <c r="B83" s="104" t="s">
        <v>9</v>
      </c>
      <c r="C83" s="104" t="s">
        <v>10</v>
      </c>
      <c r="D83" s="106" t="s">
        <v>11</v>
      </c>
      <c r="E83" s="107"/>
      <c r="F83" s="108"/>
      <c r="G83" s="104" t="s">
        <v>12</v>
      </c>
      <c r="H83" s="106" t="s">
        <v>13</v>
      </c>
      <c r="I83" s="107"/>
      <c r="J83" s="107"/>
      <c r="K83" s="108"/>
      <c r="L83" s="106" t="s">
        <v>14</v>
      </c>
      <c r="M83" s="107"/>
      <c r="N83" s="107"/>
      <c r="O83" s="108"/>
    </row>
    <row r="84" spans="1:15" ht="16.5" thickBot="1" x14ac:dyDescent="0.3">
      <c r="A84" s="105"/>
      <c r="B84" s="105"/>
      <c r="C84" s="105"/>
      <c r="D84" s="16" t="s">
        <v>15</v>
      </c>
      <c r="E84" s="16" t="s">
        <v>16</v>
      </c>
      <c r="F84" s="16" t="s">
        <v>17</v>
      </c>
      <c r="G84" s="105"/>
      <c r="H84" s="16" t="s">
        <v>18</v>
      </c>
      <c r="I84" s="16" t="s">
        <v>19</v>
      </c>
      <c r="J84" s="16" t="s">
        <v>20</v>
      </c>
      <c r="K84" s="16" t="s">
        <v>21</v>
      </c>
      <c r="L84" s="16" t="s">
        <v>22</v>
      </c>
      <c r="M84" s="16" t="s">
        <v>23</v>
      </c>
      <c r="N84" s="16" t="s">
        <v>24</v>
      </c>
      <c r="O84" s="16" t="s">
        <v>25</v>
      </c>
    </row>
    <row r="85" spans="1:15" ht="16.5" thickBot="1" x14ac:dyDescent="0.3">
      <c r="A85" s="109" t="s">
        <v>35</v>
      </c>
      <c r="B85" s="110"/>
      <c r="C85" s="17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ht="16.5" thickBot="1" x14ac:dyDescent="0.3">
      <c r="A86" s="111" t="s">
        <v>27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3"/>
    </row>
    <row r="87" spans="1:15" ht="16.5" thickBot="1" x14ac:dyDescent="0.3">
      <c r="A87" s="6"/>
      <c r="B87" s="7" t="s">
        <v>29</v>
      </c>
      <c r="C87" s="1">
        <v>50</v>
      </c>
      <c r="D87" s="8">
        <v>4.7</v>
      </c>
      <c r="E87" s="8">
        <v>1.2</v>
      </c>
      <c r="F87" s="8">
        <v>11.51</v>
      </c>
      <c r="G87" s="8">
        <v>229.01</v>
      </c>
      <c r="H87" s="8">
        <v>0.09</v>
      </c>
      <c r="I87" s="8">
        <v>0.7</v>
      </c>
      <c r="J87" s="8">
        <v>0.09</v>
      </c>
      <c r="K87" s="8">
        <v>0.6</v>
      </c>
      <c r="L87" s="8">
        <v>244.93</v>
      </c>
      <c r="M87" s="8">
        <v>338.98</v>
      </c>
      <c r="N87" s="8">
        <v>40.11</v>
      </c>
      <c r="O87" s="8">
        <v>1.35</v>
      </c>
    </row>
    <row r="88" spans="1:15" ht="16.5" thickBot="1" x14ac:dyDescent="0.3">
      <c r="A88" s="9">
        <v>365</v>
      </c>
      <c r="B88" s="10" t="s">
        <v>58</v>
      </c>
      <c r="C88" s="1">
        <v>10</v>
      </c>
      <c r="D88" s="11">
        <v>0.1</v>
      </c>
      <c r="E88" s="11">
        <v>7.2</v>
      </c>
      <c r="F88" s="11">
        <v>0.1</v>
      </c>
      <c r="G88" s="11">
        <v>66</v>
      </c>
      <c r="H88" s="11">
        <v>0.03</v>
      </c>
      <c r="I88" s="11">
        <v>0.31</v>
      </c>
      <c r="J88" s="11">
        <v>0.01</v>
      </c>
      <c r="K88" s="11">
        <v>0.05</v>
      </c>
      <c r="L88" s="11">
        <v>126.27</v>
      </c>
      <c r="M88" s="11">
        <v>113.22</v>
      </c>
      <c r="N88" s="11">
        <v>29.92</v>
      </c>
      <c r="O88" s="11">
        <v>1.03</v>
      </c>
    </row>
    <row r="89" spans="1:15" ht="16.5" thickBot="1" x14ac:dyDescent="0.3">
      <c r="A89" s="6">
        <v>112</v>
      </c>
      <c r="B89" s="10" t="s">
        <v>137</v>
      </c>
      <c r="C89" s="1">
        <v>250</v>
      </c>
      <c r="D89" s="10">
        <v>7.37</v>
      </c>
      <c r="E89" s="11">
        <v>5.24</v>
      </c>
      <c r="F89" s="11">
        <v>41.82</v>
      </c>
      <c r="G89" s="11">
        <v>283.02</v>
      </c>
      <c r="H89" s="11">
        <v>0.11</v>
      </c>
      <c r="I89" s="11"/>
      <c r="J89" s="11"/>
      <c r="K89" s="11">
        <v>0.98</v>
      </c>
      <c r="L89" s="11">
        <v>17.25</v>
      </c>
      <c r="M89" s="11">
        <v>65.25</v>
      </c>
      <c r="N89" s="11">
        <v>24.75</v>
      </c>
      <c r="O89" s="11">
        <v>1.5</v>
      </c>
    </row>
    <row r="90" spans="1:15" ht="16.5" thickBot="1" x14ac:dyDescent="0.3">
      <c r="A90" s="13">
        <v>300</v>
      </c>
      <c r="B90" s="7" t="s">
        <v>40</v>
      </c>
      <c r="C90" s="12">
        <v>200</v>
      </c>
      <c r="D90" s="8">
        <v>0.12</v>
      </c>
      <c r="E90" s="8">
        <v>0</v>
      </c>
      <c r="F90" s="8">
        <v>12.04</v>
      </c>
      <c r="G90" s="8">
        <v>48.64</v>
      </c>
      <c r="H90" s="8">
        <v>0</v>
      </c>
      <c r="I90" s="8">
        <v>0</v>
      </c>
      <c r="J90" s="8">
        <v>0.05</v>
      </c>
      <c r="K90" s="8">
        <v>0.1</v>
      </c>
      <c r="L90" s="8">
        <v>2.4</v>
      </c>
      <c r="M90" s="8">
        <v>3</v>
      </c>
      <c r="N90" s="8">
        <v>0.05</v>
      </c>
      <c r="O90" s="8">
        <v>0.02</v>
      </c>
    </row>
    <row r="91" spans="1:15" ht="16.5" thickBot="1" x14ac:dyDescent="0.3">
      <c r="A91" s="6">
        <v>366</v>
      </c>
      <c r="B91" s="7" t="s">
        <v>28</v>
      </c>
      <c r="C91" s="12">
        <v>40</v>
      </c>
      <c r="D91" s="11">
        <v>5.62</v>
      </c>
      <c r="E91" s="11">
        <v>6.27</v>
      </c>
      <c r="F91" s="11">
        <v>0</v>
      </c>
      <c r="G91" s="11">
        <v>121.3</v>
      </c>
      <c r="H91" s="11">
        <v>0.11</v>
      </c>
      <c r="I91" s="11"/>
      <c r="J91" s="11"/>
      <c r="K91" s="11">
        <v>0.98</v>
      </c>
      <c r="L91" s="11">
        <v>17.25</v>
      </c>
      <c r="M91" s="11">
        <v>65.25</v>
      </c>
      <c r="N91" s="11">
        <v>24.75</v>
      </c>
      <c r="O91" s="11">
        <v>1.5</v>
      </c>
    </row>
    <row r="92" spans="1:15" ht="15.75" thickBot="1" x14ac:dyDescent="0.3">
      <c r="A92" s="13"/>
      <c r="B92" s="3"/>
      <c r="C92" s="1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6.5" thickBot="1" x14ac:dyDescent="0.3">
      <c r="A93" s="115" t="s">
        <v>30</v>
      </c>
      <c r="B93" s="116"/>
      <c r="C93" s="4">
        <f>C87+C88+C89+C90+C91+C92</f>
        <v>550</v>
      </c>
      <c r="D93" s="15">
        <f>D87+D88+D89+D90+D91+D92</f>
        <v>17.91</v>
      </c>
      <c r="E93" s="15">
        <f>E87+E88+E89+E90+E91+E92</f>
        <v>19.91</v>
      </c>
      <c r="F93" s="15">
        <f>F87+F88+F89+F90+F91+F92</f>
        <v>65.47</v>
      </c>
      <c r="G93" s="15">
        <f>G87+G88+G89+G90+G91+G92</f>
        <v>747.96999999999991</v>
      </c>
      <c r="H93" s="15">
        <f t="shared" ref="H93:O93" si="14">H87+H88+H89+H90+H91</f>
        <v>0.33999999999999997</v>
      </c>
      <c r="I93" s="15">
        <f t="shared" si="14"/>
        <v>1.01</v>
      </c>
      <c r="J93" s="15">
        <f t="shared" si="14"/>
        <v>0.15</v>
      </c>
      <c r="K93" s="15">
        <f t="shared" si="14"/>
        <v>2.71</v>
      </c>
      <c r="L93" s="15">
        <f t="shared" si="14"/>
        <v>408.09999999999997</v>
      </c>
      <c r="M93" s="15">
        <f t="shared" si="14"/>
        <v>585.70000000000005</v>
      </c>
      <c r="N93" s="15">
        <f t="shared" si="14"/>
        <v>119.58</v>
      </c>
      <c r="O93" s="15">
        <f t="shared" si="14"/>
        <v>5.4</v>
      </c>
    </row>
    <row r="94" spans="1:15" ht="16.5" thickBot="1" x14ac:dyDescent="0.3">
      <c r="A94" s="115"/>
      <c r="B94" s="116"/>
      <c r="C94" s="111" t="s">
        <v>93</v>
      </c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3"/>
    </row>
    <row r="95" spans="1:15" ht="16.5" thickBot="1" x14ac:dyDescent="0.3">
      <c r="A95" s="88"/>
      <c r="B95" s="10" t="s">
        <v>139</v>
      </c>
      <c r="C95" s="1">
        <v>200</v>
      </c>
      <c r="D95" s="10">
        <v>0.15</v>
      </c>
      <c r="E95" s="11">
        <v>0</v>
      </c>
      <c r="F95" s="11">
        <v>38.71</v>
      </c>
      <c r="G95" s="11">
        <v>155.43</v>
      </c>
      <c r="H95" s="11">
        <v>0.11</v>
      </c>
      <c r="I95" s="11"/>
      <c r="J95" s="11"/>
      <c r="K95" s="11">
        <v>0.98</v>
      </c>
      <c r="L95" s="11">
        <v>17.25</v>
      </c>
      <c r="M95" s="11">
        <v>65.25</v>
      </c>
      <c r="N95" s="11">
        <v>24.75</v>
      </c>
      <c r="O95" s="11">
        <v>1.5</v>
      </c>
    </row>
    <row r="96" spans="1:15" ht="16.5" thickBot="1" x14ac:dyDescent="0.3">
      <c r="A96" s="115" t="s">
        <v>101</v>
      </c>
      <c r="B96" s="116"/>
      <c r="C96" s="26">
        <v>200</v>
      </c>
      <c r="D96" s="28">
        <v>4.7300000000000004</v>
      </c>
      <c r="E96" s="28">
        <v>2.09</v>
      </c>
      <c r="F96" s="28">
        <v>11.88</v>
      </c>
      <c r="G96" s="28">
        <v>148.44</v>
      </c>
      <c r="H96" s="28">
        <v>4.7300000000000004</v>
      </c>
      <c r="I96" s="28">
        <v>0</v>
      </c>
      <c r="J96" s="28">
        <v>0.05</v>
      </c>
      <c r="K96" s="28">
        <v>0.1</v>
      </c>
      <c r="L96" s="28">
        <v>2.4</v>
      </c>
      <c r="M96" s="28">
        <v>3</v>
      </c>
      <c r="N96" s="28">
        <v>0.05</v>
      </c>
      <c r="O96" s="28">
        <v>0.02</v>
      </c>
    </row>
    <row r="97" spans="1:25" ht="16.5" thickBot="1" x14ac:dyDescent="0.3">
      <c r="A97" s="88"/>
      <c r="B97" s="25"/>
      <c r="C97" s="26"/>
      <c r="D97" s="28"/>
      <c r="E97" s="28"/>
      <c r="F97" s="28"/>
      <c r="G97" s="28"/>
      <c r="H97" s="28"/>
      <c r="I97" s="28"/>
      <c r="J97" s="24"/>
      <c r="K97" s="28"/>
      <c r="L97" s="28"/>
      <c r="M97" s="28"/>
      <c r="N97" s="28"/>
      <c r="O97" s="15"/>
    </row>
    <row r="98" spans="1:25" ht="16.5" thickBot="1" x14ac:dyDescent="0.3">
      <c r="A98" s="111" t="s">
        <v>31</v>
      </c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3"/>
    </row>
    <row r="99" spans="1:25" ht="16.5" thickBot="1" x14ac:dyDescent="0.3">
      <c r="A99" s="9"/>
      <c r="B99" s="10" t="s">
        <v>29</v>
      </c>
      <c r="C99" s="1">
        <v>50</v>
      </c>
      <c r="D99" s="8">
        <v>4.7</v>
      </c>
      <c r="E99" s="8">
        <v>1.2</v>
      </c>
      <c r="F99" s="8">
        <v>11.51</v>
      </c>
      <c r="G99" s="8">
        <v>229.01</v>
      </c>
      <c r="H99" s="8">
        <v>0.09</v>
      </c>
      <c r="I99" s="8">
        <v>0.7</v>
      </c>
      <c r="J99" s="8">
        <v>0.09</v>
      </c>
      <c r="K99" s="8">
        <v>0.6</v>
      </c>
      <c r="L99" s="8">
        <v>244.93</v>
      </c>
      <c r="M99" s="8">
        <v>338.98</v>
      </c>
      <c r="N99" s="8">
        <v>40.11</v>
      </c>
      <c r="O99" s="8">
        <v>1.35</v>
      </c>
    </row>
    <row r="100" spans="1:25" ht="16.5" thickBot="1" x14ac:dyDescent="0.3">
      <c r="A100" s="6">
        <v>63</v>
      </c>
      <c r="B100" s="7" t="s">
        <v>64</v>
      </c>
      <c r="C100" s="12">
        <v>250</v>
      </c>
      <c r="D100" s="7">
        <v>2.09</v>
      </c>
      <c r="E100" s="8">
        <v>6.23</v>
      </c>
      <c r="F100" s="8">
        <v>14.64</v>
      </c>
      <c r="G100" s="8">
        <v>107.83</v>
      </c>
      <c r="H100" s="8">
        <v>0.05</v>
      </c>
      <c r="I100" s="8">
        <v>2.09</v>
      </c>
      <c r="J100" s="8">
        <v>0</v>
      </c>
      <c r="K100" s="8">
        <v>4.21</v>
      </c>
      <c r="L100" s="8">
        <v>24.51</v>
      </c>
      <c r="M100" s="8">
        <v>40.65</v>
      </c>
      <c r="N100" s="8">
        <v>10.61</v>
      </c>
      <c r="O100" s="8">
        <v>0.64</v>
      </c>
    </row>
    <row r="101" spans="1:25" ht="16.5" thickBot="1" x14ac:dyDescent="0.3">
      <c r="A101" s="9">
        <v>176</v>
      </c>
      <c r="B101" s="10" t="s">
        <v>65</v>
      </c>
      <c r="C101" s="1">
        <v>120</v>
      </c>
      <c r="D101" s="11">
        <v>11.72</v>
      </c>
      <c r="E101" s="11">
        <v>12.12</v>
      </c>
      <c r="F101" s="11">
        <v>13.59</v>
      </c>
      <c r="G101" s="11">
        <v>305.64</v>
      </c>
      <c r="H101" s="11">
        <v>0.08</v>
      </c>
      <c r="I101" s="11">
        <v>1.8</v>
      </c>
      <c r="J101" s="11">
        <v>0.13</v>
      </c>
      <c r="K101" s="11">
        <v>0.77</v>
      </c>
      <c r="L101" s="11">
        <v>71.150000000000006</v>
      </c>
      <c r="M101" s="11">
        <v>172.78</v>
      </c>
      <c r="N101" s="11">
        <v>25.48</v>
      </c>
      <c r="O101" s="11">
        <v>1.96</v>
      </c>
    </row>
    <row r="102" spans="1:25" ht="16.5" thickBot="1" x14ac:dyDescent="0.3">
      <c r="A102" s="6">
        <v>224</v>
      </c>
      <c r="B102" s="7" t="s">
        <v>66</v>
      </c>
      <c r="C102" s="12">
        <v>180</v>
      </c>
      <c r="D102" s="8">
        <v>4.66</v>
      </c>
      <c r="E102" s="8">
        <v>3.12</v>
      </c>
      <c r="F102" s="8">
        <v>38.11</v>
      </c>
      <c r="G102" s="8">
        <v>237.21</v>
      </c>
      <c r="H102" s="8">
        <v>0.12</v>
      </c>
      <c r="I102" s="8">
        <v>0</v>
      </c>
      <c r="J102" s="8">
        <v>0.02</v>
      </c>
      <c r="K102" s="8">
        <v>0.24</v>
      </c>
      <c r="L102" s="8">
        <v>7.5</v>
      </c>
      <c r="M102" s="8">
        <v>82.19</v>
      </c>
      <c r="N102" s="8">
        <v>49.18</v>
      </c>
      <c r="O102" s="8">
        <v>1.65</v>
      </c>
    </row>
    <row r="103" spans="1:25" ht="16.5" thickBot="1" x14ac:dyDescent="0.3">
      <c r="A103" s="6">
        <v>4</v>
      </c>
      <c r="B103" s="7" t="s">
        <v>140</v>
      </c>
      <c r="C103" s="12">
        <v>100</v>
      </c>
      <c r="D103" s="8">
        <v>0.84</v>
      </c>
      <c r="E103" s="8">
        <v>2.12</v>
      </c>
      <c r="F103" s="8">
        <v>7.32</v>
      </c>
      <c r="G103" s="8">
        <v>70.02</v>
      </c>
      <c r="H103" s="8">
        <v>0.03</v>
      </c>
      <c r="I103" s="8">
        <v>1.1000000000000001</v>
      </c>
      <c r="J103" s="8">
        <v>0.16</v>
      </c>
      <c r="K103" s="8">
        <v>1.51</v>
      </c>
      <c r="L103" s="8">
        <v>44.55</v>
      </c>
      <c r="M103" s="8">
        <v>40.08</v>
      </c>
      <c r="N103" s="8">
        <v>28.83</v>
      </c>
      <c r="O103" s="8">
        <v>0.92</v>
      </c>
    </row>
    <row r="104" spans="1:25" ht="16.5" thickBot="1" x14ac:dyDescent="0.3">
      <c r="A104" s="9">
        <v>275</v>
      </c>
      <c r="B104" s="10" t="s">
        <v>138</v>
      </c>
      <c r="C104" s="1">
        <v>200</v>
      </c>
      <c r="D104" s="10">
        <v>0.11</v>
      </c>
      <c r="E104" s="11">
        <v>0</v>
      </c>
      <c r="F104" s="11">
        <v>11.07</v>
      </c>
      <c r="G104" s="11">
        <v>84.69</v>
      </c>
      <c r="H104" s="11">
        <v>0.11</v>
      </c>
      <c r="I104" s="11"/>
      <c r="J104" s="11"/>
      <c r="K104" s="11">
        <v>0.98</v>
      </c>
      <c r="L104" s="11">
        <v>17.25</v>
      </c>
      <c r="M104" s="11">
        <v>65.25</v>
      </c>
      <c r="N104" s="11">
        <v>24.75</v>
      </c>
      <c r="O104" s="11">
        <v>1.5</v>
      </c>
    </row>
    <row r="105" spans="1:25" ht="15.75" thickBot="1" x14ac:dyDescent="0.3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25" ht="16.5" thickBot="1" x14ac:dyDescent="0.3">
      <c r="A106" s="115" t="s">
        <v>32</v>
      </c>
      <c r="B106" s="116"/>
      <c r="C106" s="4">
        <f>C99+C100+C101+C102+C103+C104</f>
        <v>900</v>
      </c>
      <c r="D106" s="5">
        <f>D99+D100+D101+D102+D103+D104</f>
        <v>24.12</v>
      </c>
      <c r="E106" s="5">
        <f t="shared" ref="E106:O106" si="15">E99+E100+E101+E102+E103+E104</f>
        <v>24.790000000000003</v>
      </c>
      <c r="F106" s="5">
        <f t="shared" si="15"/>
        <v>96.239999999999981</v>
      </c>
      <c r="G106" s="5">
        <f t="shared" si="15"/>
        <v>1034.4000000000001</v>
      </c>
      <c r="H106" s="5">
        <f t="shared" si="15"/>
        <v>0.48</v>
      </c>
      <c r="I106" s="5">
        <f t="shared" si="15"/>
        <v>5.6899999999999995</v>
      </c>
      <c r="J106" s="5">
        <f t="shared" si="15"/>
        <v>0.4</v>
      </c>
      <c r="K106" s="5">
        <f t="shared" si="15"/>
        <v>8.31</v>
      </c>
      <c r="L106" s="5">
        <f t="shared" si="15"/>
        <v>409.89000000000004</v>
      </c>
      <c r="M106" s="5">
        <f t="shared" si="15"/>
        <v>739.93</v>
      </c>
      <c r="N106" s="5">
        <f t="shared" si="15"/>
        <v>178.95999999999998</v>
      </c>
      <c r="O106" s="5">
        <f t="shared" si="15"/>
        <v>8.02</v>
      </c>
    </row>
    <row r="107" spans="1:25" ht="16.5" thickBot="1" x14ac:dyDescent="0.3">
      <c r="A107" s="87"/>
      <c r="B107" s="107" t="s">
        <v>86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8"/>
    </row>
    <row r="108" spans="1:25" ht="16.5" thickBot="1" x14ac:dyDescent="0.3">
      <c r="A108" s="38">
        <v>271</v>
      </c>
      <c r="B108" s="10" t="s">
        <v>141</v>
      </c>
      <c r="C108" s="1">
        <v>200</v>
      </c>
      <c r="D108" s="11">
        <v>2.0099999999999998</v>
      </c>
      <c r="E108" s="11">
        <v>2.39</v>
      </c>
      <c r="F108" s="11">
        <v>25.65</v>
      </c>
      <c r="G108" s="11">
        <v>131.87</v>
      </c>
      <c r="H108" s="11">
        <v>0.11</v>
      </c>
      <c r="I108" s="11"/>
      <c r="J108" s="11"/>
      <c r="K108" s="11">
        <v>0.98</v>
      </c>
      <c r="L108" s="11">
        <v>17.25</v>
      </c>
      <c r="M108" s="11">
        <v>65.25</v>
      </c>
      <c r="N108" s="11">
        <v>24.75</v>
      </c>
      <c r="O108" s="11">
        <v>1.5</v>
      </c>
    </row>
    <row r="109" spans="1:25" ht="16.5" thickBot="1" x14ac:dyDescent="0.3">
      <c r="A109" s="31"/>
      <c r="B109" s="7" t="s">
        <v>142</v>
      </c>
      <c r="C109" s="12">
        <v>100</v>
      </c>
      <c r="D109" s="3">
        <v>0.56000000000000005</v>
      </c>
      <c r="E109" s="3">
        <v>0</v>
      </c>
      <c r="F109" s="3">
        <v>8.5299999999999994</v>
      </c>
      <c r="G109" s="3">
        <v>78.33</v>
      </c>
      <c r="H109" s="8"/>
      <c r="I109" s="8"/>
      <c r="J109" s="8"/>
      <c r="K109" s="8"/>
      <c r="L109" s="8"/>
      <c r="M109" s="8"/>
      <c r="N109" s="8"/>
      <c r="O109" s="8"/>
    </row>
    <row r="110" spans="1:25" ht="16.5" thickBot="1" x14ac:dyDescent="0.3">
      <c r="A110" s="29"/>
      <c r="B110" s="7" t="s">
        <v>166</v>
      </c>
      <c r="C110" s="12">
        <v>50</v>
      </c>
      <c r="D110" s="8">
        <v>1.05</v>
      </c>
      <c r="E110" s="8">
        <v>2.2000000000000002</v>
      </c>
      <c r="F110" s="8">
        <v>8.35</v>
      </c>
      <c r="G110" s="8">
        <v>89.25</v>
      </c>
      <c r="H110" s="8"/>
      <c r="I110" s="8"/>
      <c r="J110" s="8"/>
      <c r="K110" s="8"/>
      <c r="L110" s="8"/>
      <c r="M110" s="8"/>
      <c r="N110" s="8"/>
      <c r="O110" s="8"/>
    </row>
    <row r="111" spans="1:25" ht="16.5" customHeight="1" thickBot="1" x14ac:dyDescent="0.3">
      <c r="A111" s="117" t="s">
        <v>102</v>
      </c>
      <c r="B111" s="118"/>
      <c r="C111" s="85">
        <f>C108+C109+C110</f>
        <v>350</v>
      </c>
      <c r="D111" s="33">
        <f>D108+D109+D110</f>
        <v>3.62</v>
      </c>
      <c r="E111" s="33">
        <f t="shared" ref="E111:O111" si="16">E108+E109+E110</f>
        <v>4.59</v>
      </c>
      <c r="F111" s="33">
        <f t="shared" si="16"/>
        <v>42.53</v>
      </c>
      <c r="G111" s="33">
        <f t="shared" si="16"/>
        <v>299.45</v>
      </c>
      <c r="H111" s="33">
        <f t="shared" si="16"/>
        <v>0.11</v>
      </c>
      <c r="I111" s="33">
        <f t="shared" si="16"/>
        <v>0</v>
      </c>
      <c r="J111" s="33">
        <f t="shared" si="16"/>
        <v>0</v>
      </c>
      <c r="K111" s="33">
        <f t="shared" si="16"/>
        <v>0.98</v>
      </c>
      <c r="L111" s="33">
        <f t="shared" si="16"/>
        <v>17.25</v>
      </c>
      <c r="M111" s="33">
        <f t="shared" si="16"/>
        <v>65.25</v>
      </c>
      <c r="N111" s="33">
        <f t="shared" si="16"/>
        <v>24.75</v>
      </c>
      <c r="O111" s="33">
        <f t="shared" si="16"/>
        <v>1.5</v>
      </c>
    </row>
    <row r="112" spans="1:25" ht="16.5" thickBot="1" x14ac:dyDescent="0.3">
      <c r="A112" s="29"/>
      <c r="B112" s="106" t="s">
        <v>87</v>
      </c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8"/>
      <c r="Y112">
        <v>5.29</v>
      </c>
    </row>
    <row r="113" spans="1:15" ht="16.5" thickBot="1" x14ac:dyDescent="0.3">
      <c r="A113" s="29"/>
      <c r="B113" s="47" t="s">
        <v>103</v>
      </c>
      <c r="C113" s="54">
        <v>100</v>
      </c>
      <c r="D113" s="39">
        <v>5.48</v>
      </c>
      <c r="E113" s="40">
        <v>2.34</v>
      </c>
      <c r="F113" s="11">
        <v>40.51</v>
      </c>
      <c r="G113" s="40">
        <v>155.65</v>
      </c>
      <c r="H113" s="41">
        <v>7.0999999999999994E-2</v>
      </c>
      <c r="I113" s="40">
        <v>20.75</v>
      </c>
      <c r="J113" s="40">
        <v>0</v>
      </c>
      <c r="K113" s="11">
        <v>0</v>
      </c>
      <c r="L113" s="41">
        <v>25.17</v>
      </c>
      <c r="M113" s="40">
        <v>45.16</v>
      </c>
      <c r="N113" s="41">
        <v>19.170000000000002</v>
      </c>
      <c r="O113" s="39">
        <v>0.8</v>
      </c>
    </row>
    <row r="114" spans="1:15" ht="16.5" thickBot="1" x14ac:dyDescent="0.3">
      <c r="A114" s="54">
        <v>210</v>
      </c>
      <c r="B114" s="7" t="s">
        <v>115</v>
      </c>
      <c r="C114" s="12">
        <v>120</v>
      </c>
      <c r="D114" s="8">
        <v>26.69</v>
      </c>
      <c r="E114" s="8">
        <v>21.3</v>
      </c>
      <c r="F114" s="8">
        <v>40.380000000000003</v>
      </c>
      <c r="G114" s="8">
        <v>534.29</v>
      </c>
      <c r="H114" s="8">
        <v>0.09</v>
      </c>
      <c r="I114" s="8">
        <v>0</v>
      </c>
      <c r="J114" s="8">
        <v>12</v>
      </c>
      <c r="K114" s="8">
        <v>0.83</v>
      </c>
      <c r="L114" s="8">
        <v>11.89</v>
      </c>
      <c r="M114" s="8">
        <v>47.24</v>
      </c>
      <c r="N114" s="8">
        <v>8.5500000000000007</v>
      </c>
      <c r="O114" s="8">
        <v>0.86</v>
      </c>
    </row>
    <row r="115" spans="1:15" ht="16.5" thickBot="1" x14ac:dyDescent="0.3">
      <c r="A115" s="54">
        <v>227</v>
      </c>
      <c r="B115" s="7" t="s">
        <v>143</v>
      </c>
      <c r="C115" s="12">
        <v>180</v>
      </c>
      <c r="D115" s="8">
        <v>1.48</v>
      </c>
      <c r="E115" s="8">
        <v>5.29</v>
      </c>
      <c r="F115" s="8">
        <v>42.39</v>
      </c>
      <c r="G115" s="8">
        <v>354.28800000000001</v>
      </c>
      <c r="H115" s="8">
        <v>0</v>
      </c>
      <c r="I115" s="8">
        <v>3.36</v>
      </c>
      <c r="J115" s="8">
        <v>0</v>
      </c>
      <c r="K115" s="8">
        <v>1.2E-2</v>
      </c>
      <c r="L115" s="8">
        <v>7.2</v>
      </c>
      <c r="M115" s="8">
        <v>4.2480000000000002</v>
      </c>
      <c r="N115" s="8">
        <v>2.81</v>
      </c>
      <c r="O115" s="8">
        <v>0.34799999999999998</v>
      </c>
    </row>
    <row r="116" spans="1:15" ht="16.5" thickBot="1" x14ac:dyDescent="0.3">
      <c r="A116" s="54"/>
      <c r="B116" s="7" t="s">
        <v>29</v>
      </c>
      <c r="C116" s="1">
        <v>50</v>
      </c>
      <c r="D116" s="8">
        <v>4.7</v>
      </c>
      <c r="E116" s="8">
        <v>1.2</v>
      </c>
      <c r="F116" s="8">
        <v>11.51</v>
      </c>
      <c r="G116" s="8">
        <v>229.01</v>
      </c>
      <c r="H116" s="8">
        <v>0.17</v>
      </c>
      <c r="I116" s="8">
        <v>1.05</v>
      </c>
      <c r="J116" s="8">
        <v>0.04</v>
      </c>
      <c r="K116" s="8">
        <v>0.14000000000000001</v>
      </c>
      <c r="L116" s="8">
        <v>106.49</v>
      </c>
      <c r="M116" s="8">
        <v>148.34</v>
      </c>
      <c r="N116" s="8">
        <v>37.869999999999997</v>
      </c>
      <c r="O116" s="8">
        <v>0.97</v>
      </c>
    </row>
    <row r="117" spans="1:15" ht="16.5" thickBot="1" x14ac:dyDescent="0.3">
      <c r="A117" s="36">
        <v>300</v>
      </c>
      <c r="B117" s="47" t="s">
        <v>52</v>
      </c>
      <c r="C117" s="38">
        <v>200</v>
      </c>
      <c r="D117" s="3">
        <v>0.12</v>
      </c>
      <c r="E117" s="3">
        <v>0</v>
      </c>
      <c r="F117" s="3">
        <v>12.04</v>
      </c>
      <c r="G117" s="3">
        <v>48.64</v>
      </c>
      <c r="H117" s="41">
        <v>0</v>
      </c>
      <c r="I117" s="40">
        <v>0.03</v>
      </c>
      <c r="J117" s="40">
        <v>0</v>
      </c>
      <c r="K117" s="11">
        <v>0</v>
      </c>
      <c r="L117" s="41">
        <v>10</v>
      </c>
      <c r="M117" s="40">
        <v>2.5</v>
      </c>
      <c r="N117" s="41">
        <v>1.3</v>
      </c>
      <c r="O117" s="39">
        <v>0.28000000000000003</v>
      </c>
    </row>
    <row r="118" spans="1:15" ht="16.5" customHeight="1" thickBot="1" x14ac:dyDescent="0.3">
      <c r="A118" s="117" t="s">
        <v>88</v>
      </c>
      <c r="B118" s="118"/>
      <c r="C118" s="31">
        <f>C113+C114+C115+C116+C117</f>
        <v>650</v>
      </c>
      <c r="D118" s="32">
        <f>D113+D114+D115+D116+D117</f>
        <v>38.47</v>
      </c>
      <c r="E118" s="32">
        <f t="shared" ref="E118:O118" si="17">E113+E114+E115+E116+E117</f>
        <v>30.13</v>
      </c>
      <c r="F118" s="32">
        <f t="shared" si="17"/>
        <v>146.82999999999998</v>
      </c>
      <c r="G118" s="32">
        <f t="shared" si="17"/>
        <v>1321.8780000000002</v>
      </c>
      <c r="H118" s="32">
        <f t="shared" si="17"/>
        <v>0.33099999999999996</v>
      </c>
      <c r="I118" s="32">
        <f t="shared" si="17"/>
        <v>25.19</v>
      </c>
      <c r="J118" s="32">
        <f t="shared" si="17"/>
        <v>12.04</v>
      </c>
      <c r="K118" s="32">
        <f t="shared" si="17"/>
        <v>0.98199999999999998</v>
      </c>
      <c r="L118" s="32">
        <f t="shared" si="17"/>
        <v>160.75</v>
      </c>
      <c r="M118" s="32">
        <f t="shared" si="17"/>
        <v>247.488</v>
      </c>
      <c r="N118" s="32">
        <f t="shared" si="17"/>
        <v>69.7</v>
      </c>
      <c r="O118" s="32">
        <f t="shared" si="17"/>
        <v>3.258</v>
      </c>
    </row>
    <row r="119" spans="1:15" ht="16.5" customHeight="1" thickBot="1" x14ac:dyDescent="0.3">
      <c r="A119" s="106" t="s">
        <v>36</v>
      </c>
      <c r="B119" s="108"/>
      <c r="C119" s="16">
        <f>C118+C111+C106+C96+C93</f>
        <v>2650</v>
      </c>
      <c r="D119" s="5">
        <f>D118+D111+D106+D96+D93</f>
        <v>88.85</v>
      </c>
      <c r="E119" s="5">
        <f t="shared" ref="E119:O119" si="18">E118+E111+E106+E96+E93</f>
        <v>81.510000000000005</v>
      </c>
      <c r="F119" s="5">
        <f t="shared" si="18"/>
        <v>362.94999999999993</v>
      </c>
      <c r="G119" s="5">
        <f t="shared" si="18"/>
        <v>3552.1379999999999</v>
      </c>
      <c r="H119" s="5">
        <f t="shared" si="18"/>
        <v>5.9910000000000005</v>
      </c>
      <c r="I119" s="5">
        <f t="shared" si="18"/>
        <v>31.890000000000004</v>
      </c>
      <c r="J119" s="5">
        <f t="shared" si="18"/>
        <v>12.64</v>
      </c>
      <c r="K119" s="5">
        <f t="shared" si="18"/>
        <v>13.082000000000001</v>
      </c>
      <c r="L119" s="5">
        <f t="shared" si="18"/>
        <v>998.3900000000001</v>
      </c>
      <c r="M119" s="5">
        <f t="shared" si="18"/>
        <v>1641.3679999999999</v>
      </c>
      <c r="N119" s="5">
        <f t="shared" si="18"/>
        <v>393.03999999999996</v>
      </c>
      <c r="O119" s="5">
        <f t="shared" si="18"/>
        <v>18.198</v>
      </c>
    </row>
    <row r="120" spans="1:15" ht="16.5" customHeight="1" thickBot="1" x14ac:dyDescent="0.3">
      <c r="A120" s="104" t="s">
        <v>8</v>
      </c>
      <c r="B120" s="104" t="s">
        <v>9</v>
      </c>
      <c r="C120" s="104" t="s">
        <v>10</v>
      </c>
      <c r="D120" s="106" t="s">
        <v>11</v>
      </c>
      <c r="E120" s="107"/>
      <c r="F120" s="108"/>
      <c r="G120" s="104" t="s">
        <v>12</v>
      </c>
      <c r="H120" s="106" t="s">
        <v>13</v>
      </c>
      <c r="I120" s="107"/>
      <c r="J120" s="107"/>
      <c r="K120" s="108"/>
      <c r="L120" s="106" t="s">
        <v>14</v>
      </c>
      <c r="M120" s="107"/>
      <c r="N120" s="107"/>
      <c r="O120" s="108"/>
    </row>
    <row r="121" spans="1:15" ht="16.5" thickBot="1" x14ac:dyDescent="0.3">
      <c r="A121" s="105"/>
      <c r="B121" s="105"/>
      <c r="C121" s="105"/>
      <c r="D121" s="16" t="s">
        <v>15</v>
      </c>
      <c r="E121" s="16" t="s">
        <v>16</v>
      </c>
      <c r="F121" s="16" t="s">
        <v>17</v>
      </c>
      <c r="G121" s="105"/>
      <c r="H121" s="16" t="s">
        <v>18</v>
      </c>
      <c r="I121" s="16" t="s">
        <v>19</v>
      </c>
      <c r="J121" s="16" t="s">
        <v>20</v>
      </c>
      <c r="K121" s="16" t="s">
        <v>21</v>
      </c>
      <c r="L121" s="16" t="s">
        <v>22</v>
      </c>
      <c r="M121" s="16" t="s">
        <v>23</v>
      </c>
      <c r="N121" s="16" t="s">
        <v>24</v>
      </c>
      <c r="O121" s="16" t="s">
        <v>25</v>
      </c>
    </row>
    <row r="122" spans="1:15" ht="16.5" thickBot="1" x14ac:dyDescent="0.3">
      <c r="A122" s="109" t="s">
        <v>38</v>
      </c>
      <c r="B122" s="110"/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</row>
    <row r="123" spans="1:15" ht="16.5" thickBot="1" x14ac:dyDescent="0.3">
      <c r="A123" s="111" t="s">
        <v>27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3"/>
    </row>
    <row r="124" spans="1:15" ht="16.5" thickBot="1" x14ac:dyDescent="0.3">
      <c r="A124" s="6"/>
      <c r="B124" s="7" t="s">
        <v>29</v>
      </c>
      <c r="C124" s="1">
        <v>50</v>
      </c>
      <c r="D124" s="8">
        <v>4.7</v>
      </c>
      <c r="E124" s="8">
        <v>1.2</v>
      </c>
      <c r="F124" s="8">
        <v>11.51</v>
      </c>
      <c r="G124" s="8">
        <v>229.01</v>
      </c>
      <c r="H124" s="8">
        <v>0.17</v>
      </c>
      <c r="I124" s="8">
        <v>1.05</v>
      </c>
      <c r="J124" s="8">
        <v>0.04</v>
      </c>
      <c r="K124" s="8">
        <v>0.14000000000000001</v>
      </c>
      <c r="L124" s="8">
        <v>106.49</v>
      </c>
      <c r="M124" s="8">
        <v>148.34</v>
      </c>
      <c r="N124" s="8">
        <v>37.869999999999997</v>
      </c>
      <c r="O124" s="8">
        <v>0.97</v>
      </c>
    </row>
    <row r="125" spans="1:15" ht="16.5" thickBot="1" x14ac:dyDescent="0.3">
      <c r="A125" s="9"/>
      <c r="B125" s="10" t="s">
        <v>50</v>
      </c>
      <c r="C125" s="1">
        <v>20</v>
      </c>
      <c r="D125" s="11">
        <v>1.32</v>
      </c>
      <c r="E125" s="11">
        <v>0.24</v>
      </c>
      <c r="F125" s="11">
        <v>6.68</v>
      </c>
      <c r="G125" s="11">
        <v>34.799999999999997</v>
      </c>
      <c r="H125" s="11">
        <v>0.01</v>
      </c>
      <c r="I125" s="11">
        <v>0.12</v>
      </c>
      <c r="J125" s="11">
        <v>34.5</v>
      </c>
      <c r="K125" s="11">
        <v>0.08</v>
      </c>
      <c r="L125" s="11">
        <v>105</v>
      </c>
      <c r="M125" s="11">
        <v>105</v>
      </c>
      <c r="N125" s="11">
        <v>4.95</v>
      </c>
      <c r="O125" s="11">
        <v>0.12</v>
      </c>
    </row>
    <row r="126" spans="1:15" ht="16.5" thickBot="1" x14ac:dyDescent="0.3">
      <c r="A126" s="6">
        <v>365</v>
      </c>
      <c r="B126" s="7" t="s">
        <v>58</v>
      </c>
      <c r="C126" s="12">
        <v>10</v>
      </c>
      <c r="D126" s="11">
        <v>0.1</v>
      </c>
      <c r="E126" s="11">
        <v>7.2</v>
      </c>
      <c r="F126" s="11">
        <v>0.1</v>
      </c>
      <c r="G126" s="11">
        <v>66</v>
      </c>
      <c r="H126" s="8">
        <v>0</v>
      </c>
      <c r="I126" s="8">
        <v>0</v>
      </c>
      <c r="J126" s="8">
        <v>0</v>
      </c>
      <c r="K126" s="8">
        <v>0</v>
      </c>
      <c r="L126" s="8">
        <v>3.45</v>
      </c>
      <c r="M126" s="8">
        <v>2</v>
      </c>
      <c r="N126" s="8">
        <v>1.5</v>
      </c>
      <c r="O126" s="8">
        <v>0.25</v>
      </c>
    </row>
    <row r="127" spans="1:15" ht="16.5" thickBot="1" x14ac:dyDescent="0.3">
      <c r="A127" s="13">
        <v>132</v>
      </c>
      <c r="B127" s="10" t="s">
        <v>200</v>
      </c>
      <c r="C127" s="1">
        <v>200</v>
      </c>
      <c r="D127" s="10">
        <v>7.69</v>
      </c>
      <c r="E127" s="11">
        <v>7.28</v>
      </c>
      <c r="F127" s="11">
        <v>28.78</v>
      </c>
      <c r="G127" s="11">
        <v>148.21</v>
      </c>
      <c r="H127" s="11">
        <v>0.12</v>
      </c>
      <c r="I127" s="11"/>
      <c r="J127" s="11"/>
      <c r="K127" s="11">
        <v>1.08</v>
      </c>
      <c r="L127" s="11">
        <v>18.98</v>
      </c>
      <c r="M127" s="11">
        <v>71.78</v>
      </c>
      <c r="N127" s="11">
        <v>27.23</v>
      </c>
      <c r="O127" s="11">
        <v>1.65</v>
      </c>
    </row>
    <row r="128" spans="1:15" ht="16.5" thickBot="1" x14ac:dyDescent="0.3">
      <c r="A128" s="6">
        <v>271</v>
      </c>
      <c r="B128" s="10" t="s">
        <v>135</v>
      </c>
      <c r="C128" s="1">
        <v>200</v>
      </c>
      <c r="D128" s="11">
        <v>3.78</v>
      </c>
      <c r="E128" s="11">
        <v>3.91</v>
      </c>
      <c r="F128" s="11">
        <v>26.04</v>
      </c>
      <c r="G128" s="11">
        <v>154.15</v>
      </c>
      <c r="H128" s="8">
        <v>0</v>
      </c>
      <c r="I128" s="8">
        <v>0</v>
      </c>
      <c r="J128" s="8">
        <v>0.05</v>
      </c>
      <c r="K128" s="8">
        <v>0.1</v>
      </c>
      <c r="L128" s="8">
        <v>2.4</v>
      </c>
      <c r="M128" s="8">
        <v>3</v>
      </c>
      <c r="N128" s="8">
        <v>0.05</v>
      </c>
      <c r="O128" s="8">
        <v>0.02</v>
      </c>
    </row>
    <row r="129" spans="1:15" ht="16.5" thickBot="1" x14ac:dyDescent="0.3">
      <c r="A129" s="6"/>
      <c r="B129" s="7" t="s">
        <v>73</v>
      </c>
      <c r="C129" s="12">
        <v>100</v>
      </c>
      <c r="D129" s="8">
        <v>0.53</v>
      </c>
      <c r="E129" s="8">
        <v>0</v>
      </c>
      <c r="F129" s="8">
        <v>5.26</v>
      </c>
      <c r="G129" s="8">
        <v>115.56</v>
      </c>
      <c r="H129" s="8"/>
      <c r="I129" s="8"/>
      <c r="J129" s="8"/>
      <c r="K129" s="8"/>
      <c r="L129" s="8"/>
      <c r="M129" s="8"/>
      <c r="N129" s="8"/>
      <c r="O129" s="8"/>
    </row>
    <row r="130" spans="1:15" ht="15.75" thickBot="1" x14ac:dyDescent="0.3">
      <c r="A130" s="2"/>
      <c r="B130" s="3"/>
      <c r="C130" s="1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6.5" thickBot="1" x14ac:dyDescent="0.3">
      <c r="A131" s="111" t="s">
        <v>30</v>
      </c>
      <c r="B131" s="113"/>
      <c r="C131" s="4">
        <f>C124+C125+C126+C127+C128+C129</f>
        <v>580</v>
      </c>
      <c r="D131" s="19">
        <f>D124+D125+D126+D127+D128+D129+D130</f>
        <v>18.12</v>
      </c>
      <c r="E131" s="19">
        <f t="shared" ref="E131:O131" si="19">E124+E125+E126+E127+E128+E129+E130</f>
        <v>19.830000000000002</v>
      </c>
      <c r="F131" s="19">
        <f t="shared" si="19"/>
        <v>78.37</v>
      </c>
      <c r="G131" s="19">
        <f t="shared" si="19"/>
        <v>747.73</v>
      </c>
      <c r="H131" s="19">
        <f t="shared" si="19"/>
        <v>0.30000000000000004</v>
      </c>
      <c r="I131" s="19">
        <f t="shared" si="19"/>
        <v>1.17</v>
      </c>
      <c r="J131" s="19">
        <f t="shared" si="19"/>
        <v>34.589999999999996</v>
      </c>
      <c r="K131" s="19">
        <f t="shared" si="19"/>
        <v>1.4000000000000001</v>
      </c>
      <c r="L131" s="19">
        <f t="shared" si="19"/>
        <v>236.32</v>
      </c>
      <c r="M131" s="19">
        <f t="shared" si="19"/>
        <v>330.12</v>
      </c>
      <c r="N131" s="19">
        <f t="shared" si="19"/>
        <v>71.599999999999994</v>
      </c>
      <c r="O131" s="19">
        <f t="shared" si="19"/>
        <v>3.01</v>
      </c>
    </row>
    <row r="132" spans="1:15" ht="16.5" thickBot="1" x14ac:dyDescent="0.3">
      <c r="A132" s="88"/>
      <c r="B132" s="90"/>
      <c r="C132" s="111" t="s">
        <v>93</v>
      </c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3"/>
    </row>
    <row r="133" spans="1:15" ht="16.5" thickBot="1" x14ac:dyDescent="0.3">
      <c r="A133" s="88"/>
      <c r="B133" s="43" t="s">
        <v>105</v>
      </c>
      <c r="C133" s="49">
        <v>200</v>
      </c>
      <c r="D133" s="50">
        <v>5.4</v>
      </c>
      <c r="E133" s="50">
        <v>3</v>
      </c>
      <c r="F133" s="50">
        <v>22.6</v>
      </c>
      <c r="G133" s="50">
        <v>140</v>
      </c>
      <c r="H133" s="27"/>
      <c r="I133" s="27"/>
      <c r="J133" s="24"/>
      <c r="K133" s="27"/>
      <c r="L133" s="27"/>
      <c r="M133" s="27"/>
      <c r="N133" s="27"/>
      <c r="O133" s="15"/>
    </row>
    <row r="134" spans="1:15" ht="16.5" thickBot="1" x14ac:dyDescent="0.3">
      <c r="A134" s="115" t="s">
        <v>104</v>
      </c>
      <c r="B134" s="116"/>
      <c r="C134" s="26">
        <v>200</v>
      </c>
      <c r="D134" s="28">
        <f>D133</f>
        <v>5.4</v>
      </c>
      <c r="E134" s="28">
        <f t="shared" ref="E134:O134" si="20">E133</f>
        <v>3</v>
      </c>
      <c r="F134" s="28">
        <f t="shared" si="20"/>
        <v>22.6</v>
      </c>
      <c r="G134" s="28">
        <f t="shared" si="20"/>
        <v>140</v>
      </c>
      <c r="H134" s="28">
        <f t="shared" si="20"/>
        <v>0</v>
      </c>
      <c r="I134" s="28">
        <f t="shared" si="20"/>
        <v>0</v>
      </c>
      <c r="J134" s="28">
        <f t="shared" si="20"/>
        <v>0</v>
      </c>
      <c r="K134" s="28">
        <f t="shared" si="20"/>
        <v>0</v>
      </c>
      <c r="L134" s="28">
        <f t="shared" si="20"/>
        <v>0</v>
      </c>
      <c r="M134" s="28">
        <f t="shared" si="20"/>
        <v>0</v>
      </c>
      <c r="N134" s="28">
        <f t="shared" si="20"/>
        <v>0</v>
      </c>
      <c r="O134" s="28">
        <f t="shared" si="20"/>
        <v>0</v>
      </c>
    </row>
    <row r="135" spans="1:15" ht="16.5" thickBot="1" x14ac:dyDescent="0.3">
      <c r="A135" s="111" t="s">
        <v>31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3"/>
    </row>
    <row r="136" spans="1:15" ht="16.5" thickBot="1" x14ac:dyDescent="0.3">
      <c r="A136" s="9"/>
      <c r="B136" s="10" t="s">
        <v>29</v>
      </c>
      <c r="C136" s="1">
        <v>50</v>
      </c>
      <c r="D136" s="8">
        <v>4.7</v>
      </c>
      <c r="E136" s="8">
        <v>1.2</v>
      </c>
      <c r="F136" s="8">
        <v>11.51</v>
      </c>
      <c r="G136" s="8">
        <v>229.01</v>
      </c>
      <c r="H136" s="11"/>
      <c r="I136" s="11"/>
      <c r="J136" s="11"/>
      <c r="K136" s="11"/>
      <c r="L136" s="11"/>
      <c r="M136" s="11"/>
      <c r="N136" s="11"/>
      <c r="O136" s="11"/>
    </row>
    <row r="137" spans="1:15" ht="16.5" thickBot="1" x14ac:dyDescent="0.3">
      <c r="A137" s="6"/>
      <c r="B137" s="7" t="s">
        <v>50</v>
      </c>
      <c r="C137" s="12">
        <v>28</v>
      </c>
      <c r="D137" s="11">
        <v>1.32</v>
      </c>
      <c r="E137" s="11">
        <v>0.24</v>
      </c>
      <c r="F137" s="11">
        <v>6.68</v>
      </c>
      <c r="G137" s="11">
        <v>34.799999999999997</v>
      </c>
      <c r="H137" s="8">
        <v>0.09</v>
      </c>
      <c r="I137" s="8">
        <v>14.91</v>
      </c>
      <c r="J137" s="8">
        <v>0.24</v>
      </c>
      <c r="K137" s="8">
        <v>0.23</v>
      </c>
      <c r="L137" s="8">
        <v>7.79</v>
      </c>
      <c r="M137" s="8">
        <v>60.28</v>
      </c>
      <c r="N137" s="8">
        <v>22.63</v>
      </c>
      <c r="O137" s="8">
        <v>0.81</v>
      </c>
    </row>
    <row r="138" spans="1:15" ht="32.25" thickBot="1" x14ac:dyDescent="0.3">
      <c r="A138" s="9">
        <v>45</v>
      </c>
      <c r="B138" s="10" t="s">
        <v>67</v>
      </c>
      <c r="C138" s="1">
        <v>250</v>
      </c>
      <c r="D138" s="10">
        <v>6.96</v>
      </c>
      <c r="E138" s="11">
        <v>1.31</v>
      </c>
      <c r="F138" s="11">
        <v>25.13</v>
      </c>
      <c r="G138" s="11">
        <v>217.06</v>
      </c>
      <c r="H138" s="11">
        <v>0.61</v>
      </c>
      <c r="I138" s="11">
        <v>38.880000000000003</v>
      </c>
      <c r="J138" s="11">
        <v>13</v>
      </c>
      <c r="K138" s="11">
        <v>5.08</v>
      </c>
      <c r="L138" s="11">
        <v>42.45</v>
      </c>
      <c r="M138" s="11">
        <v>364.83</v>
      </c>
      <c r="N138" s="11">
        <v>72.599999999999994</v>
      </c>
      <c r="O138" s="11">
        <v>5.39</v>
      </c>
    </row>
    <row r="139" spans="1:15" ht="16.5" thickBot="1" x14ac:dyDescent="0.3">
      <c r="A139" s="6">
        <v>209</v>
      </c>
      <c r="B139" s="7" t="s">
        <v>146</v>
      </c>
      <c r="C139" s="12">
        <v>120</v>
      </c>
      <c r="D139" s="7">
        <v>8.36</v>
      </c>
      <c r="E139" s="8">
        <v>11.28</v>
      </c>
      <c r="F139" s="8">
        <v>27.2</v>
      </c>
      <c r="G139" s="8">
        <v>282.16000000000003</v>
      </c>
      <c r="H139" s="8">
        <v>0.03</v>
      </c>
      <c r="I139" s="8">
        <v>1.22</v>
      </c>
      <c r="J139" s="8">
        <v>0.18</v>
      </c>
      <c r="K139" s="8">
        <v>1.68</v>
      </c>
      <c r="L139" s="8">
        <v>49.5</v>
      </c>
      <c r="M139" s="8">
        <v>44.53</v>
      </c>
      <c r="N139" s="8">
        <v>32.03</v>
      </c>
      <c r="O139" s="8">
        <v>1.02</v>
      </c>
    </row>
    <row r="140" spans="1:15" ht="16.5" thickBot="1" x14ac:dyDescent="0.3">
      <c r="A140" s="9">
        <v>221</v>
      </c>
      <c r="B140" s="10" t="s">
        <v>145</v>
      </c>
      <c r="C140" s="12">
        <v>180</v>
      </c>
      <c r="D140" s="8">
        <v>8.19</v>
      </c>
      <c r="E140" s="8">
        <v>7.15</v>
      </c>
      <c r="F140" s="8">
        <v>23.04</v>
      </c>
      <c r="G140" s="8">
        <v>278.14</v>
      </c>
      <c r="H140" s="8">
        <v>0</v>
      </c>
      <c r="I140" s="8">
        <v>3.36</v>
      </c>
      <c r="J140" s="8">
        <v>0</v>
      </c>
      <c r="K140" s="8">
        <v>1.2E-2</v>
      </c>
      <c r="L140" s="8">
        <v>7.2</v>
      </c>
      <c r="M140" s="8">
        <v>4.2480000000000002</v>
      </c>
      <c r="N140" s="8">
        <v>2.81</v>
      </c>
      <c r="O140" s="8">
        <v>0.34799999999999998</v>
      </c>
    </row>
    <row r="141" spans="1:15" ht="16.5" thickBot="1" x14ac:dyDescent="0.3">
      <c r="A141" s="9">
        <v>247</v>
      </c>
      <c r="B141" s="10" t="s">
        <v>68</v>
      </c>
      <c r="C141" s="12">
        <v>100</v>
      </c>
      <c r="D141" s="8">
        <v>1.4</v>
      </c>
      <c r="E141" s="8">
        <v>4.9800000000000004</v>
      </c>
      <c r="F141" s="8">
        <v>9.2100000000000009</v>
      </c>
      <c r="G141" s="8">
        <v>123.86</v>
      </c>
      <c r="H141" s="8">
        <v>0</v>
      </c>
      <c r="I141" s="8">
        <v>0.27</v>
      </c>
      <c r="J141" s="8">
        <v>0</v>
      </c>
      <c r="K141" s="8">
        <v>0</v>
      </c>
      <c r="L141" s="8">
        <v>12.73</v>
      </c>
      <c r="M141" s="8">
        <v>13.78</v>
      </c>
      <c r="N141" s="8">
        <v>3.73</v>
      </c>
      <c r="O141" s="8">
        <v>0.75</v>
      </c>
    </row>
    <row r="142" spans="1:15" ht="16.5" thickBot="1" x14ac:dyDescent="0.3">
      <c r="A142" s="9">
        <v>294</v>
      </c>
      <c r="B142" s="10" t="s">
        <v>133</v>
      </c>
      <c r="C142" s="1">
        <v>200</v>
      </c>
      <c r="D142" s="10">
        <v>0.08</v>
      </c>
      <c r="E142" s="11">
        <v>0.01</v>
      </c>
      <c r="F142" s="11">
        <v>15.31</v>
      </c>
      <c r="G142" s="11">
        <v>61.62</v>
      </c>
      <c r="H142" s="11"/>
      <c r="I142" s="11"/>
      <c r="J142" s="11"/>
      <c r="K142" s="11"/>
      <c r="L142" s="11"/>
      <c r="M142" s="11"/>
      <c r="N142" s="11"/>
      <c r="O142" s="11"/>
    </row>
    <row r="143" spans="1:15" ht="16.5" thickBot="1" x14ac:dyDescent="0.3">
      <c r="A143" s="111" t="s">
        <v>32</v>
      </c>
      <c r="B143" s="113"/>
      <c r="C143" s="4">
        <f>C136+C137+C138+C139+C140+C141+C142</f>
        <v>928</v>
      </c>
      <c r="D143" s="5">
        <f>D138+D139+D140+D141+D142</f>
        <v>24.989999999999995</v>
      </c>
      <c r="E143" s="5">
        <f t="shared" ref="E143:O143" si="21">E138+E139+E140+E141+E142</f>
        <v>24.730000000000004</v>
      </c>
      <c r="F143" s="5">
        <f t="shared" si="21"/>
        <v>99.890000000000015</v>
      </c>
      <c r="G143" s="5">
        <f t="shared" si="21"/>
        <v>962.84</v>
      </c>
      <c r="H143" s="5">
        <f t="shared" si="21"/>
        <v>0.64</v>
      </c>
      <c r="I143" s="5">
        <f t="shared" si="21"/>
        <v>43.730000000000004</v>
      </c>
      <c r="J143" s="5">
        <f t="shared" si="21"/>
        <v>13.18</v>
      </c>
      <c r="K143" s="5">
        <f t="shared" si="21"/>
        <v>6.7719999999999994</v>
      </c>
      <c r="L143" s="5">
        <f t="shared" si="21"/>
        <v>111.88000000000001</v>
      </c>
      <c r="M143" s="5">
        <f t="shared" si="21"/>
        <v>427.38799999999998</v>
      </c>
      <c r="N143" s="5">
        <f t="shared" si="21"/>
        <v>111.17</v>
      </c>
      <c r="O143" s="5">
        <f t="shared" si="21"/>
        <v>7.508</v>
      </c>
    </row>
    <row r="144" spans="1:15" ht="16.5" thickBot="1" x14ac:dyDescent="0.3">
      <c r="A144" s="87"/>
      <c r="B144" s="107" t="s">
        <v>86</v>
      </c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8"/>
    </row>
    <row r="145" spans="1:15" ht="16.5" thickBot="1" x14ac:dyDescent="0.3">
      <c r="A145" s="54">
        <v>300</v>
      </c>
      <c r="B145" s="10" t="s">
        <v>148</v>
      </c>
      <c r="C145" s="1">
        <v>200</v>
      </c>
      <c r="D145" s="10">
        <v>0.12</v>
      </c>
      <c r="E145" s="11">
        <v>0</v>
      </c>
      <c r="F145" s="11">
        <v>12.04</v>
      </c>
      <c r="G145" s="11">
        <v>48.64</v>
      </c>
      <c r="H145" s="11">
        <v>0.11</v>
      </c>
      <c r="I145" s="11"/>
      <c r="J145" s="11"/>
      <c r="K145" s="11">
        <v>0.98</v>
      </c>
      <c r="L145" s="11">
        <v>17.25</v>
      </c>
      <c r="M145" s="11">
        <v>65.25</v>
      </c>
      <c r="N145" s="11">
        <v>24.75</v>
      </c>
      <c r="O145" s="11">
        <v>1.5</v>
      </c>
    </row>
    <row r="146" spans="1:15" ht="16.5" thickBot="1" x14ac:dyDescent="0.3">
      <c r="A146" s="36">
        <v>336</v>
      </c>
      <c r="B146" s="37" t="s">
        <v>149</v>
      </c>
      <c r="C146" s="38">
        <v>150</v>
      </c>
      <c r="D146" s="39">
        <v>13.51</v>
      </c>
      <c r="E146" s="40">
        <v>25.32</v>
      </c>
      <c r="F146" s="11">
        <v>45.45</v>
      </c>
      <c r="G146" s="40">
        <v>462.6</v>
      </c>
      <c r="H146" s="30"/>
      <c r="I146" s="32"/>
      <c r="J146" s="32"/>
      <c r="K146" s="5"/>
      <c r="L146" s="30"/>
      <c r="M146" s="32"/>
      <c r="N146" s="30"/>
      <c r="O146" s="33"/>
    </row>
    <row r="147" spans="1:15" ht="16.5" thickBot="1" x14ac:dyDescent="0.3">
      <c r="A147" s="29"/>
      <c r="B147" s="37"/>
      <c r="C147" s="38"/>
      <c r="D147" s="39"/>
      <c r="E147" s="40"/>
      <c r="F147" s="11"/>
      <c r="G147" s="46"/>
      <c r="H147" s="30"/>
      <c r="I147" s="32"/>
      <c r="J147" s="32"/>
      <c r="K147" s="5"/>
      <c r="L147" s="30"/>
      <c r="M147" s="32"/>
      <c r="N147" s="30"/>
      <c r="O147" s="33"/>
    </row>
    <row r="148" spans="1:15" ht="16.5" customHeight="1" thickBot="1" x14ac:dyDescent="0.3">
      <c r="A148" s="117" t="s">
        <v>102</v>
      </c>
      <c r="B148" s="118"/>
      <c r="C148" s="85">
        <f>C145+C146+C147</f>
        <v>350</v>
      </c>
      <c r="D148" s="33">
        <f>D145+D146+D147</f>
        <v>13.629999999999999</v>
      </c>
      <c r="E148" s="33">
        <f t="shared" ref="E148:O148" si="22">E145+E146+E147</f>
        <v>25.32</v>
      </c>
      <c r="F148" s="33">
        <f t="shared" si="22"/>
        <v>57.49</v>
      </c>
      <c r="G148" s="33">
        <f t="shared" si="22"/>
        <v>511.24</v>
      </c>
      <c r="H148" s="33">
        <f t="shared" si="22"/>
        <v>0.11</v>
      </c>
      <c r="I148" s="33">
        <f t="shared" si="22"/>
        <v>0</v>
      </c>
      <c r="J148" s="33">
        <f t="shared" si="22"/>
        <v>0</v>
      </c>
      <c r="K148" s="33">
        <f t="shared" si="22"/>
        <v>0.98</v>
      </c>
      <c r="L148" s="33">
        <f t="shared" si="22"/>
        <v>17.25</v>
      </c>
      <c r="M148" s="33">
        <f t="shared" si="22"/>
        <v>65.25</v>
      </c>
      <c r="N148" s="33">
        <f t="shared" si="22"/>
        <v>24.75</v>
      </c>
      <c r="O148" s="33">
        <f t="shared" si="22"/>
        <v>1.5</v>
      </c>
    </row>
    <row r="149" spans="1:15" ht="16.5" thickBot="1" x14ac:dyDescent="0.3">
      <c r="A149" s="29"/>
      <c r="B149" s="106" t="s">
        <v>87</v>
      </c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8"/>
    </row>
    <row r="150" spans="1:15" ht="16.5" thickBot="1" x14ac:dyDescent="0.3">
      <c r="A150" s="36">
        <v>213</v>
      </c>
      <c r="B150" s="37" t="s">
        <v>150</v>
      </c>
      <c r="C150" s="38">
        <v>120</v>
      </c>
      <c r="D150" s="39">
        <v>11.38</v>
      </c>
      <c r="E150" s="40">
        <v>7.29</v>
      </c>
      <c r="F150" s="11">
        <v>28.96</v>
      </c>
      <c r="G150" s="40">
        <v>202.8</v>
      </c>
      <c r="H150" s="41">
        <v>0.1</v>
      </c>
      <c r="I150" s="40">
        <v>1.94</v>
      </c>
      <c r="J150" s="40">
        <v>107.34</v>
      </c>
      <c r="K150" s="11">
        <v>0.43</v>
      </c>
      <c r="L150" s="41">
        <v>16.68</v>
      </c>
      <c r="M150" s="40">
        <v>171.85</v>
      </c>
      <c r="N150" s="41">
        <v>22.93</v>
      </c>
      <c r="O150" s="39">
        <v>1.67</v>
      </c>
    </row>
    <row r="151" spans="1:15" ht="16.5" thickBot="1" x14ac:dyDescent="0.3">
      <c r="A151" s="36">
        <v>222</v>
      </c>
      <c r="B151" s="37" t="s">
        <v>107</v>
      </c>
      <c r="C151" s="38">
        <v>180</v>
      </c>
      <c r="D151" s="39">
        <v>7.89</v>
      </c>
      <c r="E151" s="40">
        <v>7.05</v>
      </c>
      <c r="F151" s="11">
        <v>82.21</v>
      </c>
      <c r="G151" s="40">
        <v>289.38</v>
      </c>
      <c r="H151" s="41">
        <v>0.14000000000000001</v>
      </c>
      <c r="I151" s="40">
        <v>0</v>
      </c>
      <c r="J151" s="40">
        <v>0.03</v>
      </c>
      <c r="K151" s="11">
        <v>0.18</v>
      </c>
      <c r="L151" s="41">
        <v>10.54</v>
      </c>
      <c r="M151" s="40">
        <v>82.96</v>
      </c>
      <c r="N151" s="41">
        <v>29.14</v>
      </c>
      <c r="O151" s="39">
        <v>0.96</v>
      </c>
    </row>
    <row r="152" spans="1:15" ht="16.5" thickBot="1" x14ac:dyDescent="0.3">
      <c r="A152" s="36">
        <v>300</v>
      </c>
      <c r="B152" s="47" t="s">
        <v>52</v>
      </c>
      <c r="C152" s="54">
        <v>200</v>
      </c>
      <c r="D152" s="3">
        <v>0.12</v>
      </c>
      <c r="E152" s="3">
        <v>0</v>
      </c>
      <c r="F152" s="3">
        <v>12.04</v>
      </c>
      <c r="G152" s="3">
        <v>48.64</v>
      </c>
      <c r="H152" s="41">
        <v>0</v>
      </c>
      <c r="I152" s="40">
        <v>0.03</v>
      </c>
      <c r="J152" s="40">
        <v>0</v>
      </c>
      <c r="K152" s="11">
        <v>0</v>
      </c>
      <c r="L152" s="41">
        <v>10</v>
      </c>
      <c r="M152" s="40">
        <v>2.5</v>
      </c>
      <c r="N152" s="41">
        <v>1.3</v>
      </c>
      <c r="O152" s="39">
        <v>0.28000000000000003</v>
      </c>
    </row>
    <row r="153" spans="1:15" ht="16.5" thickBot="1" x14ac:dyDescent="0.3">
      <c r="A153" s="54"/>
      <c r="B153" s="68" t="s">
        <v>151</v>
      </c>
      <c r="C153" s="69">
        <v>100</v>
      </c>
      <c r="D153" s="39">
        <v>1.65</v>
      </c>
      <c r="E153" s="40">
        <v>3.58</v>
      </c>
      <c r="F153" s="39">
        <v>4.3600000000000003</v>
      </c>
      <c r="G153" s="40">
        <v>265.85000000000002</v>
      </c>
      <c r="H153" s="41"/>
      <c r="I153" s="40"/>
      <c r="J153" s="40"/>
      <c r="K153" s="11"/>
      <c r="L153" s="41"/>
      <c r="M153" s="40"/>
      <c r="N153" s="41"/>
      <c r="O153" s="39"/>
    </row>
    <row r="154" spans="1:15" ht="16.5" thickBot="1" x14ac:dyDescent="0.3">
      <c r="A154" s="31"/>
      <c r="B154" s="7" t="s">
        <v>29</v>
      </c>
      <c r="C154" s="1">
        <v>50</v>
      </c>
      <c r="D154" s="8">
        <v>4.7</v>
      </c>
      <c r="E154" s="8">
        <v>1.2</v>
      </c>
      <c r="F154" s="8">
        <v>11.51</v>
      </c>
      <c r="G154" s="8">
        <v>229.01</v>
      </c>
      <c r="H154" s="41">
        <v>0.3</v>
      </c>
      <c r="I154" s="40">
        <v>34.770000000000003</v>
      </c>
      <c r="J154" s="40">
        <v>354.75</v>
      </c>
      <c r="K154" s="11">
        <v>1.02</v>
      </c>
      <c r="L154" s="41">
        <v>140.76</v>
      </c>
      <c r="M154" s="40">
        <v>372.34</v>
      </c>
      <c r="N154" s="41">
        <v>60.26</v>
      </c>
      <c r="O154" s="39">
        <v>4.59</v>
      </c>
    </row>
    <row r="155" spans="1:15" ht="16.5" thickBot="1" x14ac:dyDescent="0.3">
      <c r="A155" s="87"/>
      <c r="B155" s="61" t="s">
        <v>130</v>
      </c>
      <c r="C155" s="16">
        <f>C150+C151+C152+C153+C154</f>
        <v>650</v>
      </c>
      <c r="D155" s="62">
        <f>D150+D151+D152+D153+D154</f>
        <v>25.74</v>
      </c>
      <c r="E155" s="62">
        <f t="shared" ref="E155:O155" si="23">E150+E151+E152+E153+E154</f>
        <v>19.12</v>
      </c>
      <c r="F155" s="62">
        <f t="shared" si="23"/>
        <v>139.07999999999998</v>
      </c>
      <c r="G155" s="62">
        <f t="shared" si="23"/>
        <v>1035.68</v>
      </c>
      <c r="H155" s="62">
        <f t="shared" si="23"/>
        <v>0.54</v>
      </c>
      <c r="I155" s="62">
        <f t="shared" si="23"/>
        <v>36.74</v>
      </c>
      <c r="J155" s="62">
        <f t="shared" si="23"/>
        <v>462.12</v>
      </c>
      <c r="K155" s="62">
        <f t="shared" si="23"/>
        <v>1.63</v>
      </c>
      <c r="L155" s="62">
        <f t="shared" si="23"/>
        <v>177.98</v>
      </c>
      <c r="M155" s="62">
        <f t="shared" si="23"/>
        <v>629.65</v>
      </c>
      <c r="N155" s="62">
        <f t="shared" si="23"/>
        <v>113.63</v>
      </c>
      <c r="O155" s="62">
        <f t="shared" si="23"/>
        <v>7.5</v>
      </c>
    </row>
    <row r="156" spans="1:15" ht="16.5" customHeight="1" thickBot="1" x14ac:dyDescent="0.3">
      <c r="A156" s="117" t="s">
        <v>39</v>
      </c>
      <c r="B156" s="118"/>
      <c r="C156" s="16">
        <f>C155+C148+C143+C134+C131</f>
        <v>2708</v>
      </c>
      <c r="D156" s="63">
        <f>D155+D148+D143+D134+D131</f>
        <v>87.88</v>
      </c>
      <c r="E156" s="63">
        <f t="shared" ref="E156:O156" si="24">E155+E148+E143+E134+E131</f>
        <v>92</v>
      </c>
      <c r="F156" s="63">
        <f t="shared" si="24"/>
        <v>397.43000000000006</v>
      </c>
      <c r="G156" s="63">
        <f t="shared" si="24"/>
        <v>3397.4900000000002</v>
      </c>
      <c r="H156" s="63">
        <f t="shared" si="24"/>
        <v>1.59</v>
      </c>
      <c r="I156" s="63">
        <f t="shared" si="24"/>
        <v>81.64</v>
      </c>
      <c r="J156" s="63">
        <f t="shared" si="24"/>
        <v>509.89</v>
      </c>
      <c r="K156" s="63">
        <f t="shared" si="24"/>
        <v>10.782</v>
      </c>
      <c r="L156" s="63">
        <f t="shared" si="24"/>
        <v>543.43000000000006</v>
      </c>
      <c r="M156" s="63">
        <f t="shared" si="24"/>
        <v>1452.4079999999999</v>
      </c>
      <c r="N156" s="63">
        <f t="shared" si="24"/>
        <v>321.14999999999998</v>
      </c>
      <c r="O156" s="63">
        <f t="shared" si="24"/>
        <v>19.518000000000001</v>
      </c>
    </row>
    <row r="157" spans="1:15" ht="16.5" customHeight="1" thickBot="1" x14ac:dyDescent="0.3">
      <c r="A157" s="104" t="s">
        <v>8</v>
      </c>
      <c r="B157" s="104" t="s">
        <v>9</v>
      </c>
      <c r="C157" s="104" t="s">
        <v>10</v>
      </c>
      <c r="D157" s="106" t="s">
        <v>11</v>
      </c>
      <c r="E157" s="107"/>
      <c r="F157" s="108"/>
      <c r="G157" s="104" t="s">
        <v>12</v>
      </c>
      <c r="H157" s="106" t="s">
        <v>13</v>
      </c>
      <c r="I157" s="107"/>
      <c r="J157" s="107"/>
      <c r="K157" s="108"/>
      <c r="L157" s="106" t="s">
        <v>14</v>
      </c>
      <c r="M157" s="107"/>
      <c r="N157" s="107"/>
      <c r="O157" s="108"/>
    </row>
    <row r="158" spans="1:15" ht="16.5" thickBot="1" x14ac:dyDescent="0.3">
      <c r="A158" s="105"/>
      <c r="B158" s="105"/>
      <c r="C158" s="105"/>
      <c r="D158" s="16" t="s">
        <v>15</v>
      </c>
      <c r="E158" s="16" t="s">
        <v>16</v>
      </c>
      <c r="F158" s="16" t="s">
        <v>17</v>
      </c>
      <c r="G158" s="105"/>
      <c r="H158" s="16" t="s">
        <v>18</v>
      </c>
      <c r="I158" s="16" t="s">
        <v>19</v>
      </c>
      <c r="J158" s="16" t="s">
        <v>20</v>
      </c>
      <c r="K158" s="16" t="s">
        <v>21</v>
      </c>
      <c r="L158" s="16" t="s">
        <v>22</v>
      </c>
      <c r="M158" s="16" t="s">
        <v>23</v>
      </c>
      <c r="N158" s="16" t="s">
        <v>24</v>
      </c>
      <c r="O158" s="16" t="s">
        <v>25</v>
      </c>
    </row>
    <row r="159" spans="1:15" ht="16.5" thickBot="1" x14ac:dyDescent="0.3">
      <c r="A159" s="109" t="s">
        <v>41</v>
      </c>
      <c r="B159" s="110"/>
      <c r="C159" s="17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</row>
    <row r="160" spans="1:15" ht="16.5" thickBot="1" x14ac:dyDescent="0.3">
      <c r="A160" s="111" t="s">
        <v>27</v>
      </c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3"/>
    </row>
    <row r="161" spans="1:15" ht="16.5" thickBot="1" x14ac:dyDescent="0.3">
      <c r="A161" s="6"/>
      <c r="B161" s="7" t="s">
        <v>29</v>
      </c>
      <c r="C161" s="1">
        <v>50</v>
      </c>
      <c r="D161" s="8">
        <v>4.7</v>
      </c>
      <c r="E161" s="8">
        <v>1.2</v>
      </c>
      <c r="F161" s="8">
        <v>11.51</v>
      </c>
      <c r="G161" s="8">
        <v>229.01</v>
      </c>
      <c r="H161" s="8">
        <v>0.16</v>
      </c>
      <c r="I161" s="8">
        <v>0</v>
      </c>
      <c r="J161" s="8">
        <v>0.02</v>
      </c>
      <c r="K161" s="8">
        <v>0.32</v>
      </c>
      <c r="L161" s="8">
        <v>10</v>
      </c>
      <c r="M161" s="8">
        <v>109.58</v>
      </c>
      <c r="N161" s="8">
        <v>65.569999999999993</v>
      </c>
      <c r="O161" s="8">
        <v>2.2000000000000002</v>
      </c>
    </row>
    <row r="162" spans="1:15" ht="16.5" thickBot="1" x14ac:dyDescent="0.3">
      <c r="A162" s="6">
        <v>365</v>
      </c>
      <c r="B162" s="7" t="s">
        <v>58</v>
      </c>
      <c r="C162" s="12">
        <v>10</v>
      </c>
      <c r="D162" s="11">
        <v>0.1</v>
      </c>
      <c r="E162" s="11">
        <v>7.2</v>
      </c>
      <c r="F162" s="11">
        <v>0.1</v>
      </c>
      <c r="G162" s="11">
        <v>66</v>
      </c>
      <c r="H162" s="8">
        <v>0.08</v>
      </c>
      <c r="I162" s="8">
        <v>2.73</v>
      </c>
      <c r="J162" s="8">
        <v>0.05</v>
      </c>
      <c r="K162" s="8">
        <v>0</v>
      </c>
      <c r="L162" s="8">
        <v>252</v>
      </c>
      <c r="M162" s="8">
        <v>189</v>
      </c>
      <c r="N162" s="8">
        <v>29.4</v>
      </c>
      <c r="O162" s="8">
        <v>0.21</v>
      </c>
    </row>
    <row r="163" spans="1:15" ht="16.5" thickBot="1" x14ac:dyDescent="0.3">
      <c r="A163" s="13">
        <v>124</v>
      </c>
      <c r="B163" s="10" t="s">
        <v>152</v>
      </c>
      <c r="C163" s="1">
        <v>260</v>
      </c>
      <c r="D163" s="10">
        <v>6.58</v>
      </c>
      <c r="E163" s="11">
        <v>7.56</v>
      </c>
      <c r="F163" s="11">
        <v>47.2</v>
      </c>
      <c r="G163" s="11">
        <v>289.58999999999997</v>
      </c>
      <c r="H163" s="11">
        <v>0.12</v>
      </c>
      <c r="I163" s="11"/>
      <c r="J163" s="11"/>
      <c r="K163" s="11">
        <v>1.0900000000000001</v>
      </c>
      <c r="L163" s="11">
        <v>19.170000000000002</v>
      </c>
      <c r="M163" s="11">
        <v>72.5</v>
      </c>
      <c r="N163" s="11">
        <v>27.5</v>
      </c>
      <c r="O163" s="11">
        <v>1.67</v>
      </c>
    </row>
    <row r="164" spans="1:15" ht="16.5" thickBot="1" x14ac:dyDescent="0.3">
      <c r="A164" s="6">
        <v>295</v>
      </c>
      <c r="B164" s="7" t="s">
        <v>132</v>
      </c>
      <c r="C164" s="12">
        <v>200</v>
      </c>
      <c r="D164" s="8">
        <v>4.7300000000000004</v>
      </c>
      <c r="E164" s="8">
        <v>2.09</v>
      </c>
      <c r="F164" s="8">
        <v>11.88</v>
      </c>
      <c r="G164" s="8">
        <v>148.44</v>
      </c>
      <c r="H164" s="8">
        <v>0</v>
      </c>
      <c r="I164" s="8">
        <v>0</v>
      </c>
      <c r="J164" s="8">
        <v>0.05</v>
      </c>
      <c r="K164" s="8">
        <v>0.1</v>
      </c>
      <c r="L164" s="8">
        <v>2.4</v>
      </c>
      <c r="M164" s="8">
        <v>3</v>
      </c>
      <c r="N164" s="8">
        <v>0.05</v>
      </c>
      <c r="O164" s="8">
        <v>0.02</v>
      </c>
    </row>
    <row r="165" spans="1:15" ht="15.75" thickBot="1" x14ac:dyDescent="0.3">
      <c r="A165" s="2"/>
      <c r="B165" s="3"/>
      <c r="C165" s="1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6.5" thickBot="1" x14ac:dyDescent="0.3">
      <c r="A166" s="111" t="s">
        <v>30</v>
      </c>
      <c r="B166" s="113"/>
      <c r="C166" s="4">
        <f>C161+C162+C163+C164+C165</f>
        <v>520</v>
      </c>
      <c r="D166" s="15">
        <f>D161+D162+D163+D164+D165</f>
        <v>16.11</v>
      </c>
      <c r="E166" s="15">
        <f t="shared" ref="E166:O166" si="25">E161+E162+E163+E164+E165</f>
        <v>18.05</v>
      </c>
      <c r="F166" s="15">
        <f t="shared" si="25"/>
        <v>70.69</v>
      </c>
      <c r="G166" s="15">
        <f t="shared" si="25"/>
        <v>733.04</v>
      </c>
      <c r="H166" s="15">
        <f t="shared" si="25"/>
        <v>0.36</v>
      </c>
      <c r="I166" s="15">
        <f t="shared" si="25"/>
        <v>2.73</v>
      </c>
      <c r="J166" s="15">
        <f t="shared" si="25"/>
        <v>0.12000000000000001</v>
      </c>
      <c r="K166" s="15">
        <f t="shared" si="25"/>
        <v>1.5100000000000002</v>
      </c>
      <c r="L166" s="15">
        <f t="shared" si="25"/>
        <v>283.57</v>
      </c>
      <c r="M166" s="15">
        <f t="shared" si="25"/>
        <v>374.08</v>
      </c>
      <c r="N166" s="15">
        <f t="shared" si="25"/>
        <v>122.52</v>
      </c>
      <c r="O166" s="15">
        <f t="shared" si="25"/>
        <v>4.0999999999999996</v>
      </c>
    </row>
    <row r="167" spans="1:15" ht="16.5" thickBot="1" x14ac:dyDescent="0.3">
      <c r="A167" s="88"/>
      <c r="B167" s="90"/>
      <c r="C167" s="111" t="s">
        <v>93</v>
      </c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3"/>
    </row>
    <row r="168" spans="1:15" ht="16.5" thickBot="1" x14ac:dyDescent="0.3">
      <c r="A168" s="54">
        <v>281</v>
      </c>
      <c r="B168" s="10" t="s">
        <v>147</v>
      </c>
      <c r="C168" s="1">
        <v>200</v>
      </c>
      <c r="D168" s="10">
        <v>0.63</v>
      </c>
      <c r="E168" s="11">
        <v>0</v>
      </c>
      <c r="F168" s="11">
        <v>40.15</v>
      </c>
      <c r="G168" s="11">
        <v>157.22</v>
      </c>
      <c r="H168" s="11">
        <v>0.11</v>
      </c>
      <c r="I168" s="11"/>
      <c r="J168" s="11"/>
      <c r="K168" s="11">
        <v>0.98</v>
      </c>
      <c r="L168" s="11">
        <v>17.25</v>
      </c>
      <c r="M168" s="11">
        <v>65.25</v>
      </c>
      <c r="N168" s="11">
        <v>24.75</v>
      </c>
      <c r="O168" s="11">
        <v>1.5</v>
      </c>
    </row>
    <row r="169" spans="1:15" ht="16.5" thickBot="1" x14ac:dyDescent="0.3">
      <c r="A169" s="115" t="s">
        <v>94</v>
      </c>
      <c r="B169" s="116"/>
      <c r="C169" s="26">
        <v>200</v>
      </c>
      <c r="D169" s="28">
        <f>D168</f>
        <v>0.63</v>
      </c>
      <c r="E169" s="28">
        <f t="shared" ref="E169:O169" si="26">E168</f>
        <v>0</v>
      </c>
      <c r="F169" s="28">
        <f t="shared" si="26"/>
        <v>40.15</v>
      </c>
      <c r="G169" s="28">
        <f t="shared" si="26"/>
        <v>157.22</v>
      </c>
      <c r="H169" s="28">
        <f t="shared" si="26"/>
        <v>0.11</v>
      </c>
      <c r="I169" s="28">
        <f t="shared" si="26"/>
        <v>0</v>
      </c>
      <c r="J169" s="28">
        <f t="shared" si="26"/>
        <v>0</v>
      </c>
      <c r="K169" s="28">
        <f t="shared" si="26"/>
        <v>0.98</v>
      </c>
      <c r="L169" s="28">
        <f t="shared" si="26"/>
        <v>17.25</v>
      </c>
      <c r="M169" s="28">
        <f t="shared" si="26"/>
        <v>65.25</v>
      </c>
      <c r="N169" s="28">
        <f t="shared" si="26"/>
        <v>24.75</v>
      </c>
      <c r="O169" s="28">
        <f t="shared" si="26"/>
        <v>1.5</v>
      </c>
    </row>
    <row r="170" spans="1:15" ht="16.5" thickBot="1" x14ac:dyDescent="0.3">
      <c r="A170" s="111" t="s">
        <v>31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3"/>
    </row>
    <row r="171" spans="1:15" ht="16.5" thickBot="1" x14ac:dyDescent="0.3">
      <c r="A171" s="9"/>
      <c r="B171" s="10" t="s">
        <v>29</v>
      </c>
      <c r="C171" s="1">
        <v>50</v>
      </c>
      <c r="D171" s="8">
        <v>4.7</v>
      </c>
      <c r="E171" s="8">
        <v>1.2</v>
      </c>
      <c r="F171" s="8">
        <v>11.51</v>
      </c>
      <c r="G171" s="8">
        <v>229.01</v>
      </c>
      <c r="H171" s="11">
        <v>2.4E-2</v>
      </c>
      <c r="I171" s="11">
        <v>17.190000000000001</v>
      </c>
      <c r="J171" s="11">
        <v>0.24</v>
      </c>
      <c r="K171" s="11">
        <v>2.75</v>
      </c>
      <c r="L171" s="11">
        <v>21.58</v>
      </c>
      <c r="M171" s="11">
        <v>18.64</v>
      </c>
      <c r="N171" s="11">
        <v>11.11</v>
      </c>
      <c r="O171" s="11">
        <v>0.55000000000000004</v>
      </c>
    </row>
    <row r="172" spans="1:15" ht="16.5" thickBot="1" x14ac:dyDescent="0.3">
      <c r="A172" s="6">
        <v>71</v>
      </c>
      <c r="B172" s="7" t="s">
        <v>69</v>
      </c>
      <c r="C172" s="12">
        <v>300</v>
      </c>
      <c r="D172" s="7">
        <v>4.58</v>
      </c>
      <c r="E172" s="8">
        <v>6.1</v>
      </c>
      <c r="F172" s="8">
        <v>20.38</v>
      </c>
      <c r="G172" s="8">
        <v>306.77</v>
      </c>
      <c r="H172" s="8">
        <v>0.08</v>
      </c>
      <c r="I172" s="8">
        <v>31.14</v>
      </c>
      <c r="J172" s="8">
        <v>0.21</v>
      </c>
      <c r="K172" s="8">
        <v>2.4</v>
      </c>
      <c r="L172" s="8">
        <v>45.65</v>
      </c>
      <c r="M172" s="8">
        <v>73.11</v>
      </c>
      <c r="N172" s="8">
        <v>21.66</v>
      </c>
      <c r="O172" s="8">
        <v>1.49</v>
      </c>
    </row>
    <row r="173" spans="1:15" ht="16.5" thickBot="1" x14ac:dyDescent="0.3">
      <c r="A173" s="9">
        <v>161</v>
      </c>
      <c r="B173" s="10" t="s">
        <v>153</v>
      </c>
      <c r="C173" s="1">
        <v>120</v>
      </c>
      <c r="D173" s="11">
        <v>5.09</v>
      </c>
      <c r="E173" s="11">
        <v>5.89</v>
      </c>
      <c r="F173" s="11">
        <v>8.23</v>
      </c>
      <c r="G173" s="11">
        <v>198.24</v>
      </c>
      <c r="H173" s="11">
        <v>0.08</v>
      </c>
      <c r="I173" s="11">
        <v>1.62</v>
      </c>
      <c r="J173" s="11">
        <v>89.45</v>
      </c>
      <c r="K173" s="11">
        <v>0.36</v>
      </c>
      <c r="L173" s="11">
        <v>13.9</v>
      </c>
      <c r="M173" s="11">
        <v>143.21</v>
      </c>
      <c r="N173" s="11">
        <v>19.11</v>
      </c>
      <c r="O173" s="11">
        <v>1.39</v>
      </c>
    </row>
    <row r="174" spans="1:15" ht="16.5" thickBot="1" x14ac:dyDescent="0.3">
      <c r="A174" s="9">
        <v>225</v>
      </c>
      <c r="B174" s="10" t="s">
        <v>154</v>
      </c>
      <c r="C174" s="1">
        <v>180</v>
      </c>
      <c r="D174" s="11">
        <v>2.89</v>
      </c>
      <c r="E174" s="11">
        <v>6.53</v>
      </c>
      <c r="F174" s="11">
        <v>25.32</v>
      </c>
      <c r="G174" s="11">
        <v>189.64</v>
      </c>
      <c r="H174" s="11"/>
      <c r="I174" s="11"/>
      <c r="J174" s="11"/>
      <c r="K174" s="11"/>
      <c r="L174" s="11"/>
      <c r="M174" s="11"/>
      <c r="N174" s="11"/>
      <c r="O174" s="11"/>
    </row>
    <row r="175" spans="1:15" ht="16.5" thickBot="1" x14ac:dyDescent="0.3">
      <c r="A175" s="6">
        <v>231</v>
      </c>
      <c r="B175" s="7" t="s">
        <v>70</v>
      </c>
      <c r="C175" s="12">
        <v>150</v>
      </c>
      <c r="D175" s="7">
        <v>3.09</v>
      </c>
      <c r="E175" s="8">
        <v>5.21</v>
      </c>
      <c r="F175" s="8">
        <v>10.49</v>
      </c>
      <c r="G175" s="8">
        <v>31.26</v>
      </c>
      <c r="H175" s="8">
        <v>0.12</v>
      </c>
      <c r="I175" s="8">
        <v>0</v>
      </c>
      <c r="J175" s="8">
        <v>0.02</v>
      </c>
      <c r="K175" s="8">
        <v>0.13</v>
      </c>
      <c r="L175" s="8">
        <v>8.57</v>
      </c>
      <c r="M175" s="8">
        <v>69.13</v>
      </c>
      <c r="N175" s="8">
        <v>24.28</v>
      </c>
      <c r="O175" s="8">
        <v>0.8</v>
      </c>
    </row>
    <row r="176" spans="1:15" ht="16.5" thickBot="1" x14ac:dyDescent="0.3">
      <c r="A176" s="6">
        <v>278</v>
      </c>
      <c r="B176" s="7" t="s">
        <v>57</v>
      </c>
      <c r="C176" s="12">
        <v>200</v>
      </c>
      <c r="D176" s="11">
        <v>0.1</v>
      </c>
      <c r="E176" s="11">
        <v>0.04</v>
      </c>
      <c r="F176" s="11">
        <v>19.52</v>
      </c>
      <c r="G176" s="11">
        <v>85.87</v>
      </c>
      <c r="H176" s="8">
        <v>0</v>
      </c>
      <c r="I176" s="8">
        <v>0.16</v>
      </c>
      <c r="J176" s="8">
        <v>0</v>
      </c>
      <c r="K176" s="8">
        <v>0</v>
      </c>
      <c r="L176" s="8">
        <v>7.64</v>
      </c>
      <c r="M176" s="8">
        <v>8.27</v>
      </c>
      <c r="N176" s="8">
        <v>2.2400000000000002</v>
      </c>
      <c r="O176" s="8">
        <v>0.45</v>
      </c>
    </row>
    <row r="177" spans="1:15" ht="16.5" thickBot="1" x14ac:dyDescent="0.3">
      <c r="A177" s="115" t="s">
        <v>32</v>
      </c>
      <c r="B177" s="116"/>
      <c r="C177" s="4">
        <f>C171+C172+C173+C175+C176</f>
        <v>820</v>
      </c>
      <c r="D177" s="5">
        <f>D171+D172+D173+D174+D175+D176</f>
        <v>20.450000000000003</v>
      </c>
      <c r="E177" s="5">
        <f t="shared" ref="E177:G177" si="27">E171+E172+E173+E174+E175+E176</f>
        <v>24.97</v>
      </c>
      <c r="F177" s="5">
        <f t="shared" si="27"/>
        <v>95.449999999999989</v>
      </c>
      <c r="G177" s="5">
        <f t="shared" si="27"/>
        <v>1040.79</v>
      </c>
      <c r="H177" s="5">
        <f t="shared" ref="H177:O177" si="28">H171+H172+H173+H175+H176</f>
        <v>0.30399999999999999</v>
      </c>
      <c r="I177" s="5">
        <f t="shared" si="28"/>
        <v>50.109999999999992</v>
      </c>
      <c r="J177" s="5">
        <f t="shared" si="28"/>
        <v>89.92</v>
      </c>
      <c r="K177" s="5">
        <f t="shared" si="28"/>
        <v>5.6400000000000006</v>
      </c>
      <c r="L177" s="5">
        <f t="shared" si="28"/>
        <v>97.339999999999989</v>
      </c>
      <c r="M177" s="5">
        <f t="shared" si="28"/>
        <v>312.36</v>
      </c>
      <c r="N177" s="5">
        <f t="shared" si="28"/>
        <v>78.399999999999991</v>
      </c>
      <c r="O177" s="5">
        <f t="shared" si="28"/>
        <v>4.68</v>
      </c>
    </row>
    <row r="178" spans="1:15" ht="16.5" thickBot="1" x14ac:dyDescent="0.3">
      <c r="A178" s="29"/>
      <c r="B178" s="29"/>
      <c r="C178" s="106" t="s">
        <v>108</v>
      </c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8"/>
    </row>
    <row r="179" spans="1:15" ht="16.5" thickBot="1" x14ac:dyDescent="0.3">
      <c r="A179" s="54">
        <v>293</v>
      </c>
      <c r="B179" s="3" t="s">
        <v>63</v>
      </c>
      <c r="C179" s="14">
        <v>200</v>
      </c>
      <c r="D179" s="3">
        <v>0.8</v>
      </c>
      <c r="E179" s="3">
        <v>0.4</v>
      </c>
      <c r="F179" s="3">
        <v>15</v>
      </c>
      <c r="G179" s="3">
        <v>126</v>
      </c>
      <c r="H179" s="3"/>
      <c r="I179" s="3"/>
      <c r="J179" s="3"/>
      <c r="K179" s="3"/>
      <c r="L179" s="3"/>
      <c r="M179" s="3"/>
      <c r="N179" s="3"/>
      <c r="O179" s="3"/>
    </row>
    <row r="180" spans="1:15" ht="16.5" thickBot="1" x14ac:dyDescent="0.3">
      <c r="A180" s="36">
        <v>330</v>
      </c>
      <c r="B180" s="37" t="s">
        <v>109</v>
      </c>
      <c r="C180" s="38">
        <v>120</v>
      </c>
      <c r="D180" s="39">
        <v>1.89</v>
      </c>
      <c r="E180" s="40">
        <v>4.38</v>
      </c>
      <c r="F180" s="11">
        <v>69.66</v>
      </c>
      <c r="G180" s="40">
        <v>365.02</v>
      </c>
      <c r="H180" s="30"/>
      <c r="I180" s="32"/>
      <c r="J180" s="32"/>
      <c r="K180" s="5"/>
      <c r="L180" s="30"/>
      <c r="M180" s="32"/>
      <c r="N180" s="30"/>
      <c r="O180" s="33"/>
    </row>
    <row r="181" spans="1:15" ht="16.5" thickBot="1" x14ac:dyDescent="0.3">
      <c r="A181" s="54"/>
      <c r="B181" s="51"/>
      <c r="C181" s="38"/>
      <c r="D181" s="39"/>
      <c r="E181" s="39"/>
      <c r="F181" s="11"/>
      <c r="G181" s="39"/>
      <c r="H181" s="30"/>
      <c r="I181" s="33"/>
      <c r="J181" s="33"/>
      <c r="K181" s="5"/>
      <c r="L181" s="30"/>
      <c r="M181" s="33"/>
      <c r="N181" s="30"/>
      <c r="O181" s="33"/>
    </row>
    <row r="182" spans="1:15" ht="16.5" customHeight="1" thickBot="1" x14ac:dyDescent="0.3">
      <c r="A182" s="117" t="s">
        <v>102</v>
      </c>
      <c r="B182" s="118"/>
      <c r="C182" s="85">
        <f>C179+C180+C181</f>
        <v>320</v>
      </c>
      <c r="D182" s="33">
        <f>D179+D180+D181</f>
        <v>2.69</v>
      </c>
      <c r="E182" s="33">
        <f t="shared" ref="E182:G182" si="29">E179+E180+E181</f>
        <v>4.78</v>
      </c>
      <c r="F182" s="33">
        <f t="shared" si="29"/>
        <v>84.66</v>
      </c>
      <c r="G182" s="33">
        <f t="shared" si="29"/>
        <v>491.02</v>
      </c>
      <c r="H182" s="33">
        <f t="shared" ref="H182:O182" si="30">H179+H180</f>
        <v>0</v>
      </c>
      <c r="I182" s="33">
        <f t="shared" si="30"/>
        <v>0</v>
      </c>
      <c r="J182" s="33">
        <f t="shared" si="30"/>
        <v>0</v>
      </c>
      <c r="K182" s="33">
        <f t="shared" si="30"/>
        <v>0</v>
      </c>
      <c r="L182" s="33">
        <f t="shared" si="30"/>
        <v>0</v>
      </c>
      <c r="M182" s="33">
        <f t="shared" si="30"/>
        <v>0</v>
      </c>
      <c r="N182" s="33">
        <f t="shared" si="30"/>
        <v>0</v>
      </c>
      <c r="O182" s="33">
        <f t="shared" si="30"/>
        <v>0</v>
      </c>
    </row>
    <row r="183" spans="1:15" ht="16.5" thickBot="1" x14ac:dyDescent="0.3">
      <c r="A183" s="29"/>
      <c r="B183" s="29"/>
      <c r="C183" s="106" t="s">
        <v>110</v>
      </c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8"/>
    </row>
    <row r="184" spans="1:15" ht="16.5" thickBot="1" x14ac:dyDescent="0.3">
      <c r="A184" s="36">
        <v>174</v>
      </c>
      <c r="B184" s="53" t="s">
        <v>155</v>
      </c>
      <c r="C184" s="54">
        <v>120</v>
      </c>
      <c r="D184" s="39">
        <v>2.21</v>
      </c>
      <c r="E184" s="40">
        <v>19.89</v>
      </c>
      <c r="F184" s="11">
        <v>15.69</v>
      </c>
      <c r="G184" s="40">
        <v>145.28</v>
      </c>
      <c r="H184" s="41">
        <v>0.1</v>
      </c>
      <c r="I184" s="40">
        <v>0.48</v>
      </c>
      <c r="J184" s="40">
        <v>0.06</v>
      </c>
      <c r="K184" s="11">
        <v>0.91</v>
      </c>
      <c r="L184" s="41">
        <v>39.29</v>
      </c>
      <c r="M184" s="40">
        <v>177.04</v>
      </c>
      <c r="N184" s="41">
        <v>27.6</v>
      </c>
      <c r="O184" s="39">
        <v>0.79</v>
      </c>
    </row>
    <row r="185" spans="1:15" ht="16.5" thickBot="1" x14ac:dyDescent="0.3">
      <c r="A185" s="54">
        <v>239</v>
      </c>
      <c r="B185" s="10" t="s">
        <v>72</v>
      </c>
      <c r="C185" s="1">
        <v>300</v>
      </c>
      <c r="D185" s="11">
        <v>30.08</v>
      </c>
      <c r="E185" s="11">
        <v>10.050000000000001</v>
      </c>
      <c r="F185" s="11">
        <v>6.78</v>
      </c>
      <c r="G185" s="11">
        <v>89.25</v>
      </c>
      <c r="H185" s="11">
        <v>0.13200000000000001</v>
      </c>
      <c r="I185" s="11"/>
      <c r="J185" s="11"/>
      <c r="K185" s="11">
        <v>1.1759999999999999</v>
      </c>
      <c r="L185" s="11">
        <v>20.7</v>
      </c>
      <c r="M185" s="11">
        <v>78.3</v>
      </c>
      <c r="N185" s="11">
        <v>29.7</v>
      </c>
      <c r="O185" s="11">
        <v>1.8</v>
      </c>
    </row>
    <row r="186" spans="1:15" ht="16.5" thickBot="1" x14ac:dyDescent="0.3">
      <c r="A186" s="36">
        <v>300</v>
      </c>
      <c r="B186" s="47" t="s">
        <v>52</v>
      </c>
      <c r="C186" s="54">
        <v>200</v>
      </c>
      <c r="D186" s="3">
        <v>0.12</v>
      </c>
      <c r="E186" s="3">
        <v>0</v>
      </c>
      <c r="F186" s="3">
        <v>12.04</v>
      </c>
      <c r="G186" s="3">
        <v>48.64</v>
      </c>
      <c r="H186" s="41">
        <v>0</v>
      </c>
      <c r="I186" s="40">
        <v>0.03</v>
      </c>
      <c r="J186" s="40">
        <v>0</v>
      </c>
      <c r="K186" s="11">
        <v>0</v>
      </c>
      <c r="L186" s="41">
        <v>10</v>
      </c>
      <c r="M186" s="40">
        <v>2.5</v>
      </c>
      <c r="N186" s="41">
        <v>1.3</v>
      </c>
      <c r="O186" s="39">
        <v>0.28000000000000003</v>
      </c>
    </row>
    <row r="187" spans="1:15" ht="16.5" thickBot="1" x14ac:dyDescent="0.3">
      <c r="A187" s="31"/>
      <c r="B187" s="7" t="s">
        <v>29</v>
      </c>
      <c r="C187" s="1">
        <v>50</v>
      </c>
      <c r="D187" s="8">
        <v>4.7</v>
      </c>
      <c r="E187" s="8">
        <v>1.2</v>
      </c>
      <c r="F187" s="8">
        <v>11.51</v>
      </c>
      <c r="G187" s="8">
        <v>229.01</v>
      </c>
      <c r="H187" s="8">
        <v>229.01</v>
      </c>
      <c r="I187" s="8">
        <v>0</v>
      </c>
      <c r="J187" s="8">
        <v>0.02</v>
      </c>
      <c r="K187" s="8">
        <v>0.32</v>
      </c>
      <c r="L187" s="8">
        <v>10</v>
      </c>
      <c r="M187" s="8">
        <v>109.58</v>
      </c>
      <c r="N187" s="8">
        <v>65.569999999999993</v>
      </c>
      <c r="O187" s="8">
        <v>2.2000000000000002</v>
      </c>
    </row>
    <row r="188" spans="1:15" ht="16.5" thickBot="1" x14ac:dyDescent="0.3">
      <c r="A188" s="29"/>
      <c r="B188" s="29" t="s">
        <v>88</v>
      </c>
      <c r="C188" s="31">
        <f>C184+C185+C186+C187</f>
        <v>670</v>
      </c>
      <c r="D188" s="32">
        <f>D184+D185+D186+D187</f>
        <v>37.11</v>
      </c>
      <c r="E188" s="32">
        <f t="shared" ref="E188:O188" si="31">E184+E185+E186+E187</f>
        <v>31.14</v>
      </c>
      <c r="F188" s="32">
        <f t="shared" si="31"/>
        <v>46.019999999999996</v>
      </c>
      <c r="G188" s="32">
        <f t="shared" si="31"/>
        <v>512.18000000000006</v>
      </c>
      <c r="H188" s="32">
        <f t="shared" si="31"/>
        <v>229.24199999999999</v>
      </c>
      <c r="I188" s="32">
        <f t="shared" si="31"/>
        <v>0.51</v>
      </c>
      <c r="J188" s="32">
        <f t="shared" si="31"/>
        <v>0.08</v>
      </c>
      <c r="K188" s="32">
        <f t="shared" si="31"/>
        <v>2.4059999999999997</v>
      </c>
      <c r="L188" s="32">
        <f t="shared" si="31"/>
        <v>79.989999999999995</v>
      </c>
      <c r="M188" s="32">
        <f t="shared" si="31"/>
        <v>367.41999999999996</v>
      </c>
      <c r="N188" s="32">
        <f t="shared" si="31"/>
        <v>124.16999999999999</v>
      </c>
      <c r="O188" s="32">
        <f t="shared" si="31"/>
        <v>5.07</v>
      </c>
    </row>
    <row r="189" spans="1:15" ht="16.5" customHeight="1" thickBot="1" x14ac:dyDescent="0.3">
      <c r="A189" s="106" t="s">
        <v>42</v>
      </c>
      <c r="B189" s="108"/>
      <c r="C189" s="16">
        <f>C188+C182+C177+C169+C166</f>
        <v>2530</v>
      </c>
      <c r="D189" s="5">
        <f>D166+D169+D177+D182+D188</f>
        <v>76.989999999999995</v>
      </c>
      <c r="E189" s="5">
        <f t="shared" ref="E189:O189" si="32">E166+E169+E177+E182+E188</f>
        <v>78.94</v>
      </c>
      <c r="F189" s="5">
        <f t="shared" si="32"/>
        <v>336.96999999999997</v>
      </c>
      <c r="G189" s="5">
        <f t="shared" si="32"/>
        <v>2934.25</v>
      </c>
      <c r="H189" s="5">
        <f t="shared" si="32"/>
        <v>230.01599999999999</v>
      </c>
      <c r="I189" s="5">
        <f t="shared" si="32"/>
        <v>53.349999999999987</v>
      </c>
      <c r="J189" s="5">
        <f t="shared" si="32"/>
        <v>90.12</v>
      </c>
      <c r="K189" s="5">
        <f t="shared" si="32"/>
        <v>10.536000000000001</v>
      </c>
      <c r="L189" s="5">
        <f t="shared" si="32"/>
        <v>478.15</v>
      </c>
      <c r="M189" s="5">
        <f t="shared" si="32"/>
        <v>1119.1100000000001</v>
      </c>
      <c r="N189" s="5">
        <f t="shared" si="32"/>
        <v>349.83999999999992</v>
      </c>
      <c r="O189" s="5">
        <f t="shared" si="32"/>
        <v>15.35</v>
      </c>
    </row>
    <row r="190" spans="1:15" ht="16.5" customHeight="1" thickBot="1" x14ac:dyDescent="0.3">
      <c r="A190" s="104" t="s">
        <v>8</v>
      </c>
      <c r="B190" s="104" t="s">
        <v>9</v>
      </c>
      <c r="C190" s="104" t="s">
        <v>10</v>
      </c>
      <c r="D190" s="106" t="s">
        <v>11</v>
      </c>
      <c r="E190" s="107"/>
      <c r="F190" s="108"/>
      <c r="G190" s="104" t="s">
        <v>12</v>
      </c>
      <c r="H190" s="106" t="s">
        <v>13</v>
      </c>
      <c r="I190" s="107"/>
      <c r="J190" s="107"/>
      <c r="K190" s="108"/>
      <c r="L190" s="106" t="s">
        <v>14</v>
      </c>
      <c r="M190" s="107"/>
      <c r="N190" s="107"/>
      <c r="O190" s="108"/>
    </row>
    <row r="191" spans="1:15" ht="16.5" thickBot="1" x14ac:dyDescent="0.3">
      <c r="A191" s="105"/>
      <c r="B191" s="105"/>
      <c r="C191" s="105"/>
      <c r="D191" s="16" t="s">
        <v>15</v>
      </c>
      <c r="E191" s="16" t="s">
        <v>16</v>
      </c>
      <c r="F191" s="16" t="s">
        <v>17</v>
      </c>
      <c r="G191" s="105"/>
      <c r="H191" s="16" t="s">
        <v>18</v>
      </c>
      <c r="I191" s="16" t="s">
        <v>19</v>
      </c>
      <c r="J191" s="16" t="s">
        <v>20</v>
      </c>
      <c r="K191" s="16" t="s">
        <v>21</v>
      </c>
      <c r="L191" s="16" t="s">
        <v>22</v>
      </c>
      <c r="M191" s="16" t="s">
        <v>23</v>
      </c>
      <c r="N191" s="16" t="s">
        <v>24</v>
      </c>
      <c r="O191" s="16" t="s">
        <v>25</v>
      </c>
    </row>
    <row r="192" spans="1:15" ht="16.5" thickBot="1" x14ac:dyDescent="0.3">
      <c r="A192" s="109" t="s">
        <v>113</v>
      </c>
      <c r="B192" s="110"/>
      <c r="C192" s="17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</row>
    <row r="193" spans="1:18" ht="16.5" thickBot="1" x14ac:dyDescent="0.3">
      <c r="A193" s="111" t="s">
        <v>27</v>
      </c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3"/>
    </row>
    <row r="194" spans="1:18" ht="16.5" thickBot="1" x14ac:dyDescent="0.3">
      <c r="A194" s="6"/>
      <c r="B194" s="7" t="s">
        <v>29</v>
      </c>
      <c r="C194" s="1">
        <v>50</v>
      </c>
      <c r="D194" s="8">
        <v>4.7</v>
      </c>
      <c r="E194" s="8">
        <v>1.2</v>
      </c>
      <c r="F194" s="8">
        <v>11.51</v>
      </c>
      <c r="G194" s="8">
        <v>229.01</v>
      </c>
      <c r="H194" s="8">
        <v>0</v>
      </c>
      <c r="I194" s="8">
        <v>0</v>
      </c>
      <c r="J194" s="8">
        <v>0.02</v>
      </c>
      <c r="K194" s="8">
        <v>0.32</v>
      </c>
      <c r="L194" s="8">
        <v>10</v>
      </c>
      <c r="M194" s="8">
        <v>109.58</v>
      </c>
      <c r="N194" s="8">
        <v>65.569999999999993</v>
      </c>
      <c r="O194" s="8">
        <v>2.2000000000000002</v>
      </c>
    </row>
    <row r="195" spans="1:18" ht="16.5" thickBot="1" x14ac:dyDescent="0.3">
      <c r="A195" s="9"/>
      <c r="B195" s="10" t="s">
        <v>50</v>
      </c>
      <c r="C195" s="12">
        <v>28</v>
      </c>
      <c r="D195" s="11">
        <v>1.32</v>
      </c>
      <c r="E195" s="11">
        <v>0.24</v>
      </c>
      <c r="F195" s="11">
        <v>6.68</v>
      </c>
      <c r="G195" s="11">
        <v>34.799999999999997</v>
      </c>
      <c r="H195" s="11">
        <v>0.01</v>
      </c>
      <c r="I195" s="11">
        <v>0.09</v>
      </c>
      <c r="J195" s="11">
        <v>0.03</v>
      </c>
      <c r="K195" s="11">
        <v>0.06</v>
      </c>
      <c r="L195" s="11">
        <v>105</v>
      </c>
      <c r="M195" s="11">
        <v>105</v>
      </c>
      <c r="N195" s="11">
        <v>4.95</v>
      </c>
      <c r="O195" s="11">
        <v>0.12</v>
      </c>
    </row>
    <row r="196" spans="1:18" ht="16.5" thickBot="1" x14ac:dyDescent="0.3">
      <c r="A196" s="6">
        <v>365</v>
      </c>
      <c r="B196" s="7" t="s">
        <v>58</v>
      </c>
      <c r="C196" s="12">
        <v>10</v>
      </c>
      <c r="D196" s="11">
        <v>0.1</v>
      </c>
      <c r="E196" s="11">
        <v>7.2</v>
      </c>
      <c r="F196" s="11">
        <v>0.1</v>
      </c>
      <c r="G196" s="11">
        <v>66</v>
      </c>
      <c r="H196" s="8">
        <v>0</v>
      </c>
      <c r="I196" s="8">
        <v>0</v>
      </c>
      <c r="J196" s="8">
        <v>0</v>
      </c>
      <c r="K196" s="8">
        <v>0</v>
      </c>
      <c r="L196" s="8">
        <v>3.45</v>
      </c>
      <c r="M196" s="8">
        <v>2</v>
      </c>
      <c r="N196" s="8">
        <v>1.5</v>
      </c>
      <c r="O196" s="8">
        <v>0.25</v>
      </c>
    </row>
    <row r="197" spans="1:18" ht="16.5" thickBot="1" x14ac:dyDescent="0.3">
      <c r="A197" s="13">
        <v>106</v>
      </c>
      <c r="B197" s="10" t="s">
        <v>185</v>
      </c>
      <c r="C197" s="1">
        <v>200</v>
      </c>
      <c r="D197" s="11">
        <v>6.53</v>
      </c>
      <c r="E197" s="11">
        <v>5.08</v>
      </c>
      <c r="F197" s="11">
        <v>38.78</v>
      </c>
      <c r="G197" s="11">
        <v>234.92</v>
      </c>
      <c r="H197" s="11">
        <v>0.15</v>
      </c>
      <c r="I197" s="11"/>
      <c r="J197" s="11"/>
      <c r="K197" s="11">
        <v>1.31</v>
      </c>
      <c r="L197" s="11">
        <v>23</v>
      </c>
      <c r="M197" s="11">
        <v>87</v>
      </c>
      <c r="N197" s="11">
        <v>33</v>
      </c>
      <c r="O197" s="11">
        <v>2</v>
      </c>
    </row>
    <row r="198" spans="1:18" ht="16.5" thickBot="1" x14ac:dyDescent="0.3">
      <c r="A198" s="13">
        <v>366</v>
      </c>
      <c r="B198" s="10" t="s">
        <v>28</v>
      </c>
      <c r="C198" s="1">
        <v>40</v>
      </c>
      <c r="D198" s="11">
        <v>5.62</v>
      </c>
      <c r="E198" s="11">
        <v>6.27</v>
      </c>
      <c r="F198" s="11">
        <v>0</v>
      </c>
      <c r="G198" s="11">
        <v>121.3</v>
      </c>
      <c r="H198" s="11"/>
      <c r="I198" s="11"/>
      <c r="J198" s="11"/>
      <c r="K198" s="11"/>
      <c r="L198" s="11"/>
      <c r="M198" s="11"/>
      <c r="N198" s="11"/>
      <c r="O198" s="11"/>
    </row>
    <row r="199" spans="1:18" ht="16.5" thickBot="1" x14ac:dyDescent="0.3">
      <c r="A199" s="6">
        <v>294</v>
      </c>
      <c r="B199" s="7" t="s">
        <v>157</v>
      </c>
      <c r="C199" s="1">
        <v>200</v>
      </c>
      <c r="D199" s="10">
        <v>0.08</v>
      </c>
      <c r="E199" s="11">
        <v>0.01</v>
      </c>
      <c r="F199" s="11">
        <v>15.31</v>
      </c>
      <c r="G199" s="11">
        <v>61.62</v>
      </c>
      <c r="H199" s="8">
        <f>H194+H195+H196+H197</f>
        <v>0.16</v>
      </c>
      <c r="I199" s="8">
        <v>0</v>
      </c>
      <c r="J199" s="8">
        <v>0.05</v>
      </c>
      <c r="K199" s="8">
        <v>0.1</v>
      </c>
      <c r="L199" s="8">
        <v>2.4</v>
      </c>
      <c r="M199" s="8">
        <v>3</v>
      </c>
      <c r="N199" s="8">
        <v>0.05</v>
      </c>
      <c r="O199" s="8">
        <v>0.02</v>
      </c>
    </row>
    <row r="200" spans="1:18" ht="15.75" thickBot="1" x14ac:dyDescent="0.3">
      <c r="A200" s="2"/>
      <c r="B200" s="3"/>
      <c r="C200" s="1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8" ht="16.5" thickBot="1" x14ac:dyDescent="0.3">
      <c r="A201" s="115" t="s">
        <v>30</v>
      </c>
      <c r="B201" s="116"/>
      <c r="C201" s="4">
        <f>C194+C195+C196+C197+C198+C199+C200</f>
        <v>528</v>
      </c>
      <c r="D201" s="4">
        <f>D194+D195+D196+D197+D198+D199</f>
        <v>18.349999999999998</v>
      </c>
      <c r="E201" s="4">
        <f t="shared" ref="E201:G201" si="33">E194+E195+E196+E197+E198+E199</f>
        <v>20.000000000000004</v>
      </c>
      <c r="F201" s="4">
        <f t="shared" si="33"/>
        <v>72.38</v>
      </c>
      <c r="G201" s="4">
        <f t="shared" si="33"/>
        <v>747.65</v>
      </c>
      <c r="H201" s="4">
        <f t="shared" ref="H201:O201" si="34">H194+H195+H196+H197+H199+H200</f>
        <v>0.32</v>
      </c>
      <c r="I201" s="4">
        <f t="shared" si="34"/>
        <v>0.09</v>
      </c>
      <c r="J201" s="4">
        <f t="shared" si="34"/>
        <v>0.1</v>
      </c>
      <c r="K201" s="4">
        <f t="shared" si="34"/>
        <v>1.79</v>
      </c>
      <c r="L201" s="4">
        <f t="shared" si="34"/>
        <v>143.85</v>
      </c>
      <c r="M201" s="4">
        <f t="shared" si="34"/>
        <v>306.58</v>
      </c>
      <c r="N201" s="4">
        <f t="shared" si="34"/>
        <v>105.07</v>
      </c>
      <c r="O201" s="4">
        <f t="shared" si="34"/>
        <v>4.59</v>
      </c>
    </row>
    <row r="202" spans="1:18" ht="16.5" thickBot="1" x14ac:dyDescent="0.3">
      <c r="A202" s="88"/>
      <c r="B202" s="90"/>
      <c r="C202" s="111" t="s">
        <v>93</v>
      </c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3"/>
    </row>
    <row r="203" spans="1:18" ht="16.5" thickBot="1" x14ac:dyDescent="0.3">
      <c r="A203" s="49">
        <v>293</v>
      </c>
      <c r="B203" s="35" t="s">
        <v>63</v>
      </c>
      <c r="C203" s="3">
        <v>200</v>
      </c>
      <c r="D203" s="3">
        <v>2</v>
      </c>
      <c r="E203" s="3">
        <v>0.2</v>
      </c>
      <c r="F203" s="3">
        <v>5.8</v>
      </c>
      <c r="G203" s="3">
        <v>36</v>
      </c>
      <c r="H203" s="49">
        <v>0.02</v>
      </c>
      <c r="I203" s="49">
        <v>0.28000000000000003</v>
      </c>
      <c r="J203" s="49">
        <v>0</v>
      </c>
      <c r="K203" s="49">
        <v>0.05</v>
      </c>
      <c r="L203" s="49">
        <v>92.34</v>
      </c>
      <c r="M203" s="49">
        <v>68.08</v>
      </c>
      <c r="N203" s="49">
        <v>13.52</v>
      </c>
      <c r="O203" s="52">
        <v>0.23</v>
      </c>
    </row>
    <row r="204" spans="1:18" ht="16.5" thickBot="1" x14ac:dyDescent="0.3">
      <c r="A204" s="115" t="s">
        <v>94</v>
      </c>
      <c r="B204" s="116"/>
      <c r="C204" s="25">
        <f>C203</f>
        <v>200</v>
      </c>
      <c r="D204" s="25">
        <f>D203</f>
        <v>2</v>
      </c>
      <c r="E204" s="25">
        <f t="shared" ref="E204:O204" si="35">E203</f>
        <v>0.2</v>
      </c>
      <c r="F204" s="25">
        <f t="shared" si="35"/>
        <v>5.8</v>
      </c>
      <c r="G204" s="25">
        <f t="shared" si="35"/>
        <v>36</v>
      </c>
      <c r="H204" s="25">
        <f t="shared" si="35"/>
        <v>0.02</v>
      </c>
      <c r="I204" s="25">
        <f t="shared" si="35"/>
        <v>0.28000000000000003</v>
      </c>
      <c r="J204" s="25">
        <f t="shared" si="35"/>
        <v>0</v>
      </c>
      <c r="K204" s="25">
        <f t="shared" si="35"/>
        <v>0.05</v>
      </c>
      <c r="L204" s="25">
        <f t="shared" si="35"/>
        <v>92.34</v>
      </c>
      <c r="M204" s="25">
        <f t="shared" si="35"/>
        <v>68.08</v>
      </c>
      <c r="N204" s="25">
        <f t="shared" si="35"/>
        <v>13.52</v>
      </c>
      <c r="O204" s="25">
        <f t="shared" si="35"/>
        <v>0.23</v>
      </c>
    </row>
    <row r="205" spans="1:18" ht="16.5" thickBot="1" x14ac:dyDescent="0.3">
      <c r="A205" s="88"/>
      <c r="B205" s="43"/>
      <c r="C205" s="111" t="s">
        <v>31</v>
      </c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3"/>
      <c r="R205" t="s">
        <v>84</v>
      </c>
    </row>
    <row r="206" spans="1:18" ht="16.5" thickBot="1" x14ac:dyDescent="0.3">
      <c r="A206" s="88"/>
      <c r="B206" s="43"/>
      <c r="C206" s="34"/>
      <c r="D206" s="44"/>
      <c r="E206" s="44"/>
      <c r="F206" s="44"/>
      <c r="G206" s="44"/>
      <c r="H206" s="44"/>
      <c r="I206" s="44"/>
      <c r="J206" s="45"/>
      <c r="K206" s="44"/>
      <c r="L206" s="44"/>
      <c r="M206" s="44"/>
      <c r="N206" s="44"/>
      <c r="O206" s="18"/>
    </row>
    <row r="207" spans="1:18" ht="16.5" thickBot="1" x14ac:dyDescent="0.3">
      <c r="A207" s="9"/>
      <c r="B207" s="10" t="s">
        <v>29</v>
      </c>
      <c r="C207" s="1">
        <v>50</v>
      </c>
      <c r="D207" s="8">
        <v>4.7</v>
      </c>
      <c r="E207" s="8">
        <v>1.2</v>
      </c>
      <c r="F207" s="8">
        <v>11.51</v>
      </c>
      <c r="G207" s="8">
        <v>229.01</v>
      </c>
      <c r="H207" s="8">
        <v>0</v>
      </c>
      <c r="I207" s="8">
        <v>0</v>
      </c>
      <c r="J207" s="8">
        <v>0.02</v>
      </c>
      <c r="K207" s="8">
        <v>0.32</v>
      </c>
      <c r="L207" s="8">
        <v>10</v>
      </c>
      <c r="M207" s="8">
        <v>109.58</v>
      </c>
      <c r="N207" s="8">
        <v>65.569999999999993</v>
      </c>
      <c r="O207" s="8">
        <v>2.2000000000000002</v>
      </c>
    </row>
    <row r="208" spans="1:18" ht="16.5" thickBot="1" x14ac:dyDescent="0.3">
      <c r="A208" s="6"/>
      <c r="B208" s="7" t="s">
        <v>50</v>
      </c>
      <c r="C208" s="12">
        <v>28</v>
      </c>
      <c r="D208" s="7">
        <v>1.32</v>
      </c>
      <c r="E208" s="8">
        <v>0.24</v>
      </c>
      <c r="F208" s="8">
        <v>6.68</v>
      </c>
      <c r="G208" s="8">
        <v>34.799999999999997</v>
      </c>
      <c r="H208" s="8">
        <v>7.0000000000000007E-2</v>
      </c>
      <c r="I208" s="8">
        <v>18.04</v>
      </c>
      <c r="J208" s="8">
        <v>0.24</v>
      </c>
      <c r="K208" s="8">
        <v>0.22</v>
      </c>
      <c r="L208" s="8">
        <v>44.23</v>
      </c>
      <c r="M208" s="8">
        <v>53.63</v>
      </c>
      <c r="N208" s="8">
        <v>21.58</v>
      </c>
      <c r="O208" s="8">
        <v>0.77</v>
      </c>
    </row>
    <row r="209" spans="1:18" ht="16.5" thickBot="1" x14ac:dyDescent="0.3">
      <c r="A209" s="9">
        <v>42</v>
      </c>
      <c r="B209" s="10" t="s">
        <v>71</v>
      </c>
      <c r="C209" s="1">
        <v>300</v>
      </c>
      <c r="D209" s="11">
        <v>8.1199999999999992</v>
      </c>
      <c r="E209" s="11">
        <v>9.34</v>
      </c>
      <c r="F209" s="11">
        <v>12.57</v>
      </c>
      <c r="G209" s="11">
        <v>215.69</v>
      </c>
      <c r="H209" s="11">
        <v>0.21</v>
      </c>
      <c r="I209" s="11">
        <v>2.63</v>
      </c>
      <c r="J209" s="11">
        <v>1.45</v>
      </c>
      <c r="K209" s="11">
        <v>2.08</v>
      </c>
      <c r="L209" s="11">
        <v>67.63</v>
      </c>
      <c r="M209" s="11">
        <v>495.08</v>
      </c>
      <c r="N209" s="11">
        <v>120.08</v>
      </c>
      <c r="O209" s="11">
        <v>4.4800000000000004</v>
      </c>
      <c r="R209" t="s">
        <v>83</v>
      </c>
    </row>
    <row r="210" spans="1:18" ht="16.5" thickBot="1" x14ac:dyDescent="0.3">
      <c r="A210" s="6">
        <v>127</v>
      </c>
      <c r="B210" s="7" t="s">
        <v>158</v>
      </c>
      <c r="C210" s="12">
        <v>250</v>
      </c>
      <c r="D210" s="8">
        <v>8.57</v>
      </c>
      <c r="E210" s="8">
        <v>14.17</v>
      </c>
      <c r="F210" s="8">
        <v>49.69</v>
      </c>
      <c r="G210" s="8">
        <v>475.54</v>
      </c>
      <c r="H210" s="8">
        <v>0.02</v>
      </c>
      <c r="I210" s="8">
        <v>8.66</v>
      </c>
      <c r="J210" s="8">
        <v>0</v>
      </c>
      <c r="K210" s="8">
        <v>0.12</v>
      </c>
      <c r="L210" s="8">
        <v>12.66</v>
      </c>
      <c r="M210" s="8">
        <v>7.82</v>
      </c>
      <c r="N210" s="8">
        <v>5.93</v>
      </c>
      <c r="O210" s="8">
        <v>1.33</v>
      </c>
    </row>
    <row r="211" spans="1:18" ht="16.5" thickBot="1" x14ac:dyDescent="0.3">
      <c r="A211" s="6">
        <v>278</v>
      </c>
      <c r="B211" s="7" t="s">
        <v>57</v>
      </c>
      <c r="C211" s="12">
        <v>200</v>
      </c>
      <c r="D211" s="11">
        <v>0.1</v>
      </c>
      <c r="E211" s="11">
        <v>0.04</v>
      </c>
      <c r="F211" s="11">
        <v>19.52</v>
      </c>
      <c r="G211" s="11">
        <v>85.87</v>
      </c>
      <c r="H211" s="8">
        <v>0</v>
      </c>
      <c r="I211" s="8">
        <v>0.16</v>
      </c>
      <c r="J211" s="8">
        <v>0</v>
      </c>
      <c r="K211" s="8">
        <v>0</v>
      </c>
      <c r="L211" s="8">
        <v>7.64</v>
      </c>
      <c r="M211" s="8">
        <v>8.27</v>
      </c>
      <c r="N211" s="8">
        <v>2.2400000000000002</v>
      </c>
      <c r="O211" s="8">
        <v>0.45</v>
      </c>
    </row>
    <row r="212" spans="1:18" ht="16.5" thickBot="1" x14ac:dyDescent="0.3">
      <c r="A212" s="111" t="s">
        <v>32</v>
      </c>
      <c r="B212" s="113"/>
      <c r="C212" s="4">
        <f>C207+C208+C209+C210+C211</f>
        <v>828</v>
      </c>
      <c r="D212" s="5">
        <f>D207+D208+D209+D210+D211</f>
        <v>22.810000000000002</v>
      </c>
      <c r="E212" s="5">
        <f t="shared" ref="E212:G212" si="36">E207+E208+E209+E210+E211</f>
        <v>24.99</v>
      </c>
      <c r="F212" s="5">
        <f t="shared" si="36"/>
        <v>99.969999999999985</v>
      </c>
      <c r="G212" s="5">
        <f t="shared" si="36"/>
        <v>1040.9099999999999</v>
      </c>
      <c r="H212" s="5">
        <f t="shared" ref="H212:O212" si="37">SUM(H207:H210)</f>
        <v>0.30000000000000004</v>
      </c>
      <c r="I212" s="5">
        <f t="shared" si="37"/>
        <v>29.33</v>
      </c>
      <c r="J212" s="5">
        <f t="shared" si="37"/>
        <v>1.71</v>
      </c>
      <c r="K212" s="5">
        <f t="shared" si="37"/>
        <v>2.74</v>
      </c>
      <c r="L212" s="5">
        <f t="shared" si="37"/>
        <v>134.51999999999998</v>
      </c>
      <c r="M212" s="5">
        <f t="shared" si="37"/>
        <v>666.11</v>
      </c>
      <c r="N212" s="5">
        <f t="shared" si="37"/>
        <v>213.16</v>
      </c>
      <c r="O212" s="5">
        <f t="shared" si="37"/>
        <v>8.7800000000000011</v>
      </c>
    </row>
    <row r="213" spans="1:18" ht="16.5" thickBot="1" x14ac:dyDescent="0.3">
      <c r="A213" s="88"/>
      <c r="B213" s="90"/>
      <c r="C213" s="4"/>
      <c r="D213" s="106">
        <f>+D208+D209+D210+D211</f>
        <v>18.11</v>
      </c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8"/>
    </row>
    <row r="214" spans="1:18" ht="16.5" thickBot="1" x14ac:dyDescent="0.3">
      <c r="A214" s="49"/>
      <c r="B214" s="7" t="s">
        <v>159</v>
      </c>
      <c r="C214" s="12">
        <v>100</v>
      </c>
      <c r="D214" s="8">
        <v>1.24</v>
      </c>
      <c r="E214" s="8">
        <v>2.9</v>
      </c>
      <c r="F214" s="8">
        <v>69.34</v>
      </c>
      <c r="G214" s="8">
        <v>367</v>
      </c>
      <c r="H214" s="8">
        <v>0.16500000000000001</v>
      </c>
      <c r="I214" s="8">
        <v>112</v>
      </c>
      <c r="J214" s="8">
        <v>29.1</v>
      </c>
      <c r="K214" s="8">
        <v>0</v>
      </c>
      <c r="L214" s="8">
        <v>30.98</v>
      </c>
      <c r="M214" s="8">
        <v>88.02</v>
      </c>
      <c r="N214" s="8">
        <v>26.28</v>
      </c>
      <c r="O214" s="8">
        <v>1.47</v>
      </c>
    </row>
    <row r="215" spans="1:18" ht="16.5" thickBot="1" x14ac:dyDescent="0.3">
      <c r="A215" s="49"/>
      <c r="B215" s="7" t="s">
        <v>167</v>
      </c>
      <c r="C215" s="12">
        <v>50</v>
      </c>
      <c r="D215" s="8">
        <v>0.85</v>
      </c>
      <c r="E215" s="8">
        <v>9.4499999999999993</v>
      </c>
      <c r="F215" s="8">
        <v>36.89</v>
      </c>
      <c r="G215" s="8">
        <v>496</v>
      </c>
      <c r="H215" s="8"/>
      <c r="I215" s="8"/>
      <c r="J215" s="70"/>
      <c r="K215" s="8"/>
      <c r="L215" s="8"/>
      <c r="M215" s="8"/>
      <c r="N215" s="8"/>
      <c r="O215" s="8"/>
    </row>
    <row r="216" spans="1:18" ht="16.5" thickBot="1" x14ac:dyDescent="0.3">
      <c r="A216" s="58">
        <v>295</v>
      </c>
      <c r="B216" s="43" t="s">
        <v>111</v>
      </c>
      <c r="C216" s="34">
        <v>200</v>
      </c>
      <c r="D216" s="8">
        <v>2.1</v>
      </c>
      <c r="E216" s="8">
        <v>1.92</v>
      </c>
      <c r="F216" s="8">
        <v>9.98</v>
      </c>
      <c r="G216" s="8">
        <v>65.599999999999994</v>
      </c>
      <c r="H216" s="44">
        <v>0.02</v>
      </c>
      <c r="I216" s="44">
        <v>0.78</v>
      </c>
      <c r="J216" s="45">
        <v>0.01</v>
      </c>
      <c r="K216" s="44">
        <v>0</v>
      </c>
      <c r="L216" s="44">
        <v>74.099999999999994</v>
      </c>
      <c r="M216" s="44">
        <v>55.2</v>
      </c>
      <c r="N216" s="44">
        <v>9.3000000000000007</v>
      </c>
      <c r="O216" s="18">
        <v>0.21</v>
      </c>
    </row>
    <row r="217" spans="1:18" ht="16.5" customHeight="1" thickBot="1" x14ac:dyDescent="0.3">
      <c r="A217" s="117" t="s">
        <v>112</v>
      </c>
      <c r="B217" s="118"/>
      <c r="C217" s="12">
        <f>C214+C215+C216</f>
        <v>350</v>
      </c>
      <c r="D217" s="8">
        <f>D214+D215+D216</f>
        <v>4.1899999999999995</v>
      </c>
      <c r="E217" s="8">
        <f t="shared" ref="E217:G217" si="38">E214+E215+E216</f>
        <v>14.27</v>
      </c>
      <c r="F217" s="8">
        <f t="shared" si="38"/>
        <v>116.21000000000001</v>
      </c>
      <c r="G217" s="8">
        <f t="shared" si="38"/>
        <v>928.6</v>
      </c>
      <c r="H217" s="8">
        <f t="shared" ref="H217:O217" si="39">H214+H216</f>
        <v>0.185</v>
      </c>
      <c r="I217" s="8">
        <f t="shared" si="39"/>
        <v>112.78</v>
      </c>
      <c r="J217" s="8">
        <f t="shared" si="39"/>
        <v>29.110000000000003</v>
      </c>
      <c r="K217" s="8">
        <f t="shared" si="39"/>
        <v>0</v>
      </c>
      <c r="L217" s="8">
        <f t="shared" si="39"/>
        <v>105.08</v>
      </c>
      <c r="M217" s="8">
        <f t="shared" si="39"/>
        <v>143.22</v>
      </c>
      <c r="N217" s="8">
        <f t="shared" si="39"/>
        <v>35.58</v>
      </c>
      <c r="O217" s="8">
        <f t="shared" si="39"/>
        <v>1.68</v>
      </c>
    </row>
    <row r="218" spans="1:18" ht="16.5" thickBot="1" x14ac:dyDescent="0.3">
      <c r="A218" s="29"/>
      <c r="B218" s="106" t="s">
        <v>87</v>
      </c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8"/>
    </row>
    <row r="219" spans="1:18" ht="16.5" thickBot="1" x14ac:dyDescent="0.3">
      <c r="A219" s="73">
        <v>190</v>
      </c>
      <c r="B219" s="53" t="s">
        <v>160</v>
      </c>
      <c r="C219" s="54">
        <v>120</v>
      </c>
      <c r="D219" s="21">
        <v>1.72</v>
      </c>
      <c r="E219" s="40">
        <v>20.65</v>
      </c>
      <c r="F219" s="11">
        <v>49.12</v>
      </c>
      <c r="G219" s="40">
        <v>358.69</v>
      </c>
      <c r="H219" s="30"/>
      <c r="I219" s="32"/>
      <c r="J219" s="32"/>
      <c r="K219" s="5"/>
      <c r="L219" s="30"/>
      <c r="M219" s="32"/>
      <c r="N219" s="30"/>
      <c r="O219" s="33"/>
    </row>
    <row r="220" spans="1:18" ht="16.5" thickBot="1" x14ac:dyDescent="0.3">
      <c r="A220" s="6">
        <v>219</v>
      </c>
      <c r="B220" s="7" t="s">
        <v>37</v>
      </c>
      <c r="C220" s="12">
        <v>180</v>
      </c>
      <c r="D220" s="7">
        <v>8.2100000000000009</v>
      </c>
      <c r="E220" s="8">
        <v>6.52</v>
      </c>
      <c r="F220" s="8">
        <v>27.1</v>
      </c>
      <c r="G220" s="8">
        <v>205.57</v>
      </c>
      <c r="H220" s="8">
        <v>8.2000000000000003E-2</v>
      </c>
      <c r="I220" s="8">
        <v>3.41</v>
      </c>
      <c r="J220" s="8">
        <v>1.7000000000000001E-2</v>
      </c>
      <c r="K220" s="8">
        <v>1.15E-2</v>
      </c>
      <c r="L220" s="8">
        <v>8.1720000000000006</v>
      </c>
      <c r="M220" s="8">
        <v>43.39</v>
      </c>
      <c r="N220" s="8">
        <v>15.85</v>
      </c>
      <c r="O220" s="8">
        <v>0.63</v>
      </c>
    </row>
    <row r="221" spans="1:18" ht="16.5" thickBot="1" x14ac:dyDescent="0.3">
      <c r="A221" s="36">
        <v>300</v>
      </c>
      <c r="B221" s="47" t="s">
        <v>52</v>
      </c>
      <c r="C221" s="54">
        <v>200</v>
      </c>
      <c r="D221" s="3">
        <v>0.12</v>
      </c>
      <c r="E221" s="3">
        <v>0</v>
      </c>
      <c r="F221" s="3">
        <v>12.04</v>
      </c>
      <c r="G221" s="3">
        <v>48.64</v>
      </c>
      <c r="H221" s="41">
        <v>0</v>
      </c>
      <c r="I221" s="40">
        <v>0.03</v>
      </c>
      <c r="J221" s="40">
        <v>0</v>
      </c>
      <c r="K221" s="11">
        <v>0</v>
      </c>
      <c r="L221" s="41">
        <v>10</v>
      </c>
      <c r="M221" s="40">
        <v>2.5</v>
      </c>
      <c r="N221" s="41">
        <v>1.3</v>
      </c>
      <c r="O221" s="39">
        <v>0.28000000000000003</v>
      </c>
    </row>
    <row r="222" spans="1:18" ht="16.5" thickBot="1" x14ac:dyDescent="0.3">
      <c r="A222" s="31"/>
      <c r="B222" s="7" t="s">
        <v>29</v>
      </c>
      <c r="C222" s="1">
        <v>50</v>
      </c>
      <c r="D222" s="10">
        <v>50</v>
      </c>
      <c r="E222" s="8">
        <v>4.7</v>
      </c>
      <c r="F222" s="8">
        <v>1.2</v>
      </c>
      <c r="G222" s="8">
        <v>11.51</v>
      </c>
      <c r="H222" s="8">
        <v>229.01</v>
      </c>
      <c r="I222" s="8">
        <v>1.3</v>
      </c>
      <c r="J222" s="8">
        <v>0.05</v>
      </c>
      <c r="K222" s="8">
        <v>0.17</v>
      </c>
      <c r="L222" s="8">
        <v>132.15</v>
      </c>
      <c r="M222" s="8">
        <v>184.7</v>
      </c>
      <c r="N222" s="8">
        <v>47.23</v>
      </c>
      <c r="O222" s="8">
        <v>1.21</v>
      </c>
    </row>
    <row r="223" spans="1:18" ht="16.5" thickBot="1" x14ac:dyDescent="0.3">
      <c r="A223" s="29"/>
      <c r="B223" s="29"/>
      <c r="C223" s="31"/>
      <c r="D223" s="32"/>
      <c r="E223" s="32"/>
      <c r="F223" s="5"/>
      <c r="G223" s="32"/>
      <c r="H223" s="96"/>
      <c r="I223" s="32"/>
      <c r="J223" s="32"/>
      <c r="K223" s="5"/>
      <c r="L223" s="30"/>
      <c r="M223" s="32"/>
      <c r="N223" s="30"/>
      <c r="O223" s="32"/>
    </row>
    <row r="224" spans="1:18" ht="16.5" thickBot="1" x14ac:dyDescent="0.3">
      <c r="A224" s="29"/>
      <c r="B224" s="29" t="s">
        <v>88</v>
      </c>
      <c r="C224" s="31">
        <f>C219+C220+C221+C222</f>
        <v>550</v>
      </c>
      <c r="D224" s="32">
        <f>D219+D220+D221+D222</f>
        <v>60.05</v>
      </c>
      <c r="E224" s="32">
        <f t="shared" ref="E224:G224" si="40">E219+E220+E221+E222</f>
        <v>31.869999999999997</v>
      </c>
      <c r="F224" s="32">
        <f t="shared" si="40"/>
        <v>89.46</v>
      </c>
      <c r="G224" s="32">
        <f t="shared" si="40"/>
        <v>624.41</v>
      </c>
      <c r="H224" s="30"/>
      <c r="I224" s="33"/>
      <c r="J224" s="32"/>
      <c r="K224" s="5"/>
      <c r="L224" s="30"/>
      <c r="M224" s="32"/>
      <c r="N224" s="30"/>
      <c r="O224" s="32"/>
    </row>
    <row r="225" spans="1:15" ht="16.5" customHeight="1" thickBot="1" x14ac:dyDescent="0.3">
      <c r="A225" s="106" t="s">
        <v>114</v>
      </c>
      <c r="B225" s="108"/>
      <c r="C225" s="16">
        <f>C224+C212+C204+C201</f>
        <v>2106</v>
      </c>
      <c r="D225" s="5">
        <f>D201+D204+D212+D217+D224</f>
        <v>107.39999999999999</v>
      </c>
      <c r="E225" s="5">
        <f t="shared" ref="E225:G225" si="41">E201+E204+E212+E217+E224</f>
        <v>91.329999999999984</v>
      </c>
      <c r="F225" s="5">
        <f t="shared" si="41"/>
        <v>383.82</v>
      </c>
      <c r="G225" s="5">
        <f t="shared" si="41"/>
        <v>3377.5699999999997</v>
      </c>
      <c r="H225" s="5">
        <f t="shared" ref="H225:O225" si="42">H224+H212+H204+H201</f>
        <v>0.64000000000000012</v>
      </c>
      <c r="I225" s="5">
        <f t="shared" si="42"/>
        <v>29.7</v>
      </c>
      <c r="J225" s="5">
        <f t="shared" si="42"/>
        <v>1.81</v>
      </c>
      <c r="K225" s="5">
        <f t="shared" si="42"/>
        <v>4.58</v>
      </c>
      <c r="L225" s="5">
        <f t="shared" si="42"/>
        <v>370.71</v>
      </c>
      <c r="M225" s="5">
        <f t="shared" si="42"/>
        <v>1040.77</v>
      </c>
      <c r="N225" s="5">
        <f t="shared" si="42"/>
        <v>331.75</v>
      </c>
      <c r="O225" s="5">
        <f t="shared" si="42"/>
        <v>13.600000000000001</v>
      </c>
    </row>
    <row r="226" spans="1:15" ht="16.5" customHeight="1" thickBot="1" x14ac:dyDescent="0.3">
      <c r="A226" s="104" t="s">
        <v>8</v>
      </c>
      <c r="B226" s="104" t="s">
        <v>9</v>
      </c>
      <c r="C226" s="104" t="s">
        <v>10</v>
      </c>
      <c r="D226" s="106" t="s">
        <v>11</v>
      </c>
      <c r="E226" s="107"/>
      <c r="F226" s="108"/>
      <c r="G226" s="104" t="s">
        <v>12</v>
      </c>
      <c r="H226" s="106" t="s">
        <v>13</v>
      </c>
      <c r="I226" s="107"/>
      <c r="J226" s="107"/>
      <c r="K226" s="108"/>
      <c r="L226" s="106" t="s">
        <v>14</v>
      </c>
      <c r="M226" s="107"/>
      <c r="N226" s="107"/>
      <c r="O226" s="108"/>
    </row>
    <row r="227" spans="1:15" ht="16.5" thickBot="1" x14ac:dyDescent="0.3">
      <c r="A227" s="105"/>
      <c r="B227" s="105"/>
      <c r="C227" s="105"/>
      <c r="D227" s="16" t="s">
        <v>15</v>
      </c>
      <c r="E227" s="16" t="s">
        <v>16</v>
      </c>
      <c r="F227" s="16" t="s">
        <v>17</v>
      </c>
      <c r="G227" s="105"/>
      <c r="H227" s="16" t="s">
        <v>18</v>
      </c>
      <c r="I227" s="16" t="s">
        <v>19</v>
      </c>
      <c r="J227" s="16" t="s">
        <v>20</v>
      </c>
      <c r="K227" s="16" t="s">
        <v>21</v>
      </c>
      <c r="L227" s="16" t="s">
        <v>22</v>
      </c>
      <c r="M227" s="16" t="s">
        <v>23</v>
      </c>
      <c r="N227" s="16" t="s">
        <v>24</v>
      </c>
      <c r="O227" s="16" t="s">
        <v>25</v>
      </c>
    </row>
    <row r="228" spans="1:15" ht="16.5" thickBot="1" x14ac:dyDescent="0.3">
      <c r="A228" s="109" t="s">
        <v>116</v>
      </c>
      <c r="B228" s="110"/>
      <c r="C228" s="17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ht="16.5" thickBot="1" x14ac:dyDescent="0.3">
      <c r="A229" s="111" t="s">
        <v>27</v>
      </c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3"/>
    </row>
    <row r="230" spans="1:15" ht="16.5" thickBot="1" x14ac:dyDescent="0.3">
      <c r="A230" s="6"/>
      <c r="B230" s="7" t="s">
        <v>29</v>
      </c>
      <c r="C230" s="1">
        <v>50</v>
      </c>
      <c r="D230" s="8">
        <v>4.7</v>
      </c>
      <c r="E230" s="8">
        <v>1.2</v>
      </c>
      <c r="F230" s="8">
        <v>11.51</v>
      </c>
      <c r="G230" s="8">
        <v>229.01</v>
      </c>
      <c r="H230" s="8">
        <v>0.21</v>
      </c>
      <c r="I230" s="8">
        <v>1.3</v>
      </c>
      <c r="J230" s="8">
        <v>0.05</v>
      </c>
      <c r="K230" s="8">
        <v>0.17</v>
      </c>
      <c r="L230" s="8">
        <v>132.15</v>
      </c>
      <c r="M230" s="8">
        <v>184.7</v>
      </c>
      <c r="N230" s="8">
        <v>47.23</v>
      </c>
      <c r="O230" s="8">
        <v>1.21</v>
      </c>
    </row>
    <row r="231" spans="1:15" ht="16.5" thickBot="1" x14ac:dyDescent="0.3">
      <c r="A231" s="9">
        <v>365</v>
      </c>
      <c r="B231" s="10" t="s">
        <v>58</v>
      </c>
      <c r="C231" s="1">
        <v>10</v>
      </c>
      <c r="D231" s="11">
        <v>0.1</v>
      </c>
      <c r="E231" s="11">
        <v>7.2</v>
      </c>
      <c r="F231" s="11">
        <v>0.1</v>
      </c>
      <c r="G231" s="11">
        <v>66</v>
      </c>
      <c r="H231" s="11">
        <v>0.01</v>
      </c>
      <c r="I231" s="11">
        <v>0.09</v>
      </c>
      <c r="J231" s="11">
        <v>0.03</v>
      </c>
      <c r="K231" s="11">
        <v>0.06</v>
      </c>
      <c r="L231" s="11">
        <v>105</v>
      </c>
      <c r="M231" s="11">
        <v>105</v>
      </c>
      <c r="N231" s="11">
        <v>4.95</v>
      </c>
      <c r="O231" s="11">
        <v>0.12</v>
      </c>
    </row>
    <row r="232" spans="1:15" ht="16.5" thickBot="1" x14ac:dyDescent="0.3">
      <c r="A232" s="6">
        <v>119</v>
      </c>
      <c r="B232" s="7" t="s">
        <v>161</v>
      </c>
      <c r="C232" s="12">
        <v>220</v>
      </c>
      <c r="D232" s="8">
        <v>4.5599999999999996</v>
      </c>
      <c r="E232" s="8">
        <v>3.21</v>
      </c>
      <c r="F232" s="8">
        <v>43.99</v>
      </c>
      <c r="G232" s="8">
        <v>158.65</v>
      </c>
      <c r="H232" s="8">
        <v>0.08</v>
      </c>
      <c r="I232" s="8">
        <v>1.19</v>
      </c>
      <c r="J232" s="8">
        <v>0.03</v>
      </c>
      <c r="K232" s="8">
        <v>0</v>
      </c>
      <c r="L232" s="8">
        <v>112.63</v>
      </c>
      <c r="M232" s="8">
        <v>83.9</v>
      </c>
      <c r="N232" s="8">
        <v>14.14</v>
      </c>
      <c r="O232" s="8">
        <v>0.32</v>
      </c>
    </row>
    <row r="233" spans="1:15" ht="16.5" thickBot="1" x14ac:dyDescent="0.3">
      <c r="A233" s="6">
        <v>295</v>
      </c>
      <c r="B233" s="7" t="s">
        <v>132</v>
      </c>
      <c r="C233" s="12">
        <v>200</v>
      </c>
      <c r="D233" s="8">
        <v>4.7300000000000004</v>
      </c>
      <c r="E233" s="8">
        <v>2.09</v>
      </c>
      <c r="F233" s="8">
        <v>11.88</v>
      </c>
      <c r="G233" s="8">
        <v>148.44</v>
      </c>
      <c r="H233" s="11">
        <v>0.11</v>
      </c>
      <c r="I233" s="11"/>
      <c r="J233" s="11"/>
      <c r="K233" s="11">
        <v>0.98</v>
      </c>
      <c r="L233" s="11">
        <v>17.25</v>
      </c>
      <c r="M233" s="11">
        <v>65.25</v>
      </c>
      <c r="N233" s="11">
        <v>24.75</v>
      </c>
      <c r="O233" s="11">
        <v>1.5</v>
      </c>
    </row>
    <row r="234" spans="1:15" ht="16.5" thickBot="1" x14ac:dyDescent="0.3">
      <c r="A234" s="13">
        <v>366</v>
      </c>
      <c r="B234" s="10" t="s">
        <v>28</v>
      </c>
      <c r="C234" s="1">
        <v>40</v>
      </c>
      <c r="D234" s="11">
        <v>5.62</v>
      </c>
      <c r="E234" s="11">
        <v>6.27</v>
      </c>
      <c r="F234" s="11">
        <v>0</v>
      </c>
      <c r="G234" s="11">
        <v>121.3</v>
      </c>
      <c r="H234" s="8"/>
      <c r="I234" s="8"/>
      <c r="J234" s="8"/>
      <c r="K234" s="8"/>
      <c r="L234" s="8"/>
      <c r="M234" s="8"/>
      <c r="N234" s="8"/>
      <c r="O234" s="8"/>
    </row>
    <row r="235" spans="1:15" ht="15.75" thickBot="1" x14ac:dyDescent="0.3">
      <c r="A235" s="2"/>
      <c r="B235" s="3"/>
      <c r="C235" s="1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6.5" thickBot="1" x14ac:dyDescent="0.3">
      <c r="A236" s="111" t="s">
        <v>30</v>
      </c>
      <c r="B236" s="113"/>
      <c r="C236" s="4">
        <f>C230+C231+C232+C233+C234+C235</f>
        <v>520</v>
      </c>
      <c r="D236" s="15">
        <f>D230+D231+D232+D233+D234+D235</f>
        <v>19.71</v>
      </c>
      <c r="E236" s="15">
        <f t="shared" ref="E236:O236" si="43">E230+E231+E232+E233+E234+E235</f>
        <v>19.97</v>
      </c>
      <c r="F236" s="15">
        <f t="shared" si="43"/>
        <v>67.48</v>
      </c>
      <c r="G236" s="15">
        <f t="shared" si="43"/>
        <v>723.39999999999986</v>
      </c>
      <c r="H236" s="15">
        <f t="shared" si="43"/>
        <v>0.41</v>
      </c>
      <c r="I236" s="15">
        <f t="shared" si="43"/>
        <v>2.58</v>
      </c>
      <c r="J236" s="15">
        <f t="shared" si="43"/>
        <v>0.11</v>
      </c>
      <c r="K236" s="15">
        <f t="shared" si="43"/>
        <v>1.21</v>
      </c>
      <c r="L236" s="15">
        <f t="shared" si="43"/>
        <v>367.03</v>
      </c>
      <c r="M236" s="15">
        <f t="shared" si="43"/>
        <v>438.85</v>
      </c>
      <c r="N236" s="15">
        <f t="shared" si="43"/>
        <v>91.07</v>
      </c>
      <c r="O236" s="15">
        <f t="shared" si="43"/>
        <v>3.1500000000000004</v>
      </c>
    </row>
    <row r="237" spans="1:15" ht="16.5" thickBot="1" x14ac:dyDescent="0.3">
      <c r="A237" s="88"/>
      <c r="B237" s="90"/>
      <c r="C237" s="111" t="s">
        <v>93</v>
      </c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3"/>
    </row>
    <row r="238" spans="1:15" ht="16.5" thickBot="1" x14ac:dyDescent="0.3">
      <c r="A238" s="58"/>
      <c r="B238" s="43" t="s">
        <v>105</v>
      </c>
      <c r="C238" s="49">
        <v>200</v>
      </c>
      <c r="D238" s="50">
        <v>5.4</v>
      </c>
      <c r="E238" s="50">
        <v>3</v>
      </c>
      <c r="F238" s="50">
        <v>22.6</v>
      </c>
      <c r="G238" s="50">
        <v>140</v>
      </c>
      <c r="H238" s="44">
        <v>0.08</v>
      </c>
      <c r="I238" s="44">
        <v>2.73</v>
      </c>
      <c r="J238" s="45">
        <v>42.22</v>
      </c>
      <c r="K238" s="44">
        <v>0</v>
      </c>
      <c r="L238" s="44">
        <v>252</v>
      </c>
      <c r="M238" s="44">
        <v>189</v>
      </c>
      <c r="N238" s="44">
        <v>29.44</v>
      </c>
      <c r="O238" s="18">
        <v>0.21</v>
      </c>
    </row>
    <row r="239" spans="1:15" ht="16.5" thickBot="1" x14ac:dyDescent="0.3">
      <c r="A239" s="111" t="s">
        <v>94</v>
      </c>
      <c r="B239" s="113"/>
      <c r="C239" s="26">
        <v>200</v>
      </c>
      <c r="D239" s="28">
        <v>6.08</v>
      </c>
      <c r="E239" s="28">
        <v>5.42</v>
      </c>
      <c r="F239" s="28">
        <v>10.08</v>
      </c>
      <c r="G239" s="28">
        <v>113.33</v>
      </c>
      <c r="H239" s="28">
        <v>0.08</v>
      </c>
      <c r="I239" s="28">
        <v>2.73</v>
      </c>
      <c r="J239" s="24">
        <v>42.22</v>
      </c>
      <c r="K239" s="28">
        <v>0</v>
      </c>
      <c r="L239" s="28">
        <v>252</v>
      </c>
      <c r="M239" s="28">
        <v>189</v>
      </c>
      <c r="N239" s="28">
        <v>29.44</v>
      </c>
      <c r="O239" s="15">
        <v>0.21</v>
      </c>
    </row>
    <row r="240" spans="1:15" ht="16.5" thickBot="1" x14ac:dyDescent="0.3">
      <c r="A240" s="111" t="s">
        <v>31</v>
      </c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3"/>
    </row>
    <row r="241" spans="1:15" ht="16.5" thickBot="1" x14ac:dyDescent="0.3">
      <c r="A241" s="9"/>
      <c r="B241" s="10" t="s">
        <v>29</v>
      </c>
      <c r="C241" s="1">
        <v>50</v>
      </c>
      <c r="D241" s="8">
        <v>4.7</v>
      </c>
      <c r="E241" s="8">
        <v>1.2</v>
      </c>
      <c r="F241" s="8">
        <v>11.51</v>
      </c>
      <c r="G241" s="8">
        <v>229.01</v>
      </c>
      <c r="H241" s="8">
        <v>0.21</v>
      </c>
      <c r="I241" s="8">
        <v>1.3</v>
      </c>
      <c r="J241" s="8">
        <v>0.05</v>
      </c>
      <c r="K241" s="8">
        <v>0.17</v>
      </c>
      <c r="L241" s="8">
        <v>132.15</v>
      </c>
      <c r="M241" s="8">
        <v>184.7</v>
      </c>
      <c r="N241" s="8">
        <v>47.23</v>
      </c>
      <c r="O241" s="8">
        <v>1.21</v>
      </c>
    </row>
    <row r="242" spans="1:15" ht="16.5" thickBot="1" x14ac:dyDescent="0.3">
      <c r="A242" s="6">
        <v>44</v>
      </c>
      <c r="B242" s="7" t="s">
        <v>74</v>
      </c>
      <c r="C242" s="12">
        <v>250</v>
      </c>
      <c r="D242" s="7">
        <v>1.54</v>
      </c>
      <c r="E242" s="8">
        <v>2.89</v>
      </c>
      <c r="F242" s="8">
        <v>10.35</v>
      </c>
      <c r="G242" s="8">
        <v>73.650000000000006</v>
      </c>
      <c r="H242" s="8"/>
      <c r="I242" s="8">
        <v>25.75</v>
      </c>
      <c r="J242" s="8">
        <v>7.7</v>
      </c>
      <c r="K242" s="8">
        <v>1.88</v>
      </c>
      <c r="L242" s="8">
        <v>27.18</v>
      </c>
      <c r="M242" s="8">
        <v>171.23</v>
      </c>
      <c r="N242" s="8">
        <v>44.13</v>
      </c>
      <c r="O242" s="8">
        <v>2.56</v>
      </c>
    </row>
    <row r="243" spans="1:15" ht="16.5" thickBot="1" x14ac:dyDescent="0.3">
      <c r="A243" s="9">
        <v>180</v>
      </c>
      <c r="B243" s="10" t="s">
        <v>75</v>
      </c>
      <c r="C243" s="1">
        <v>100</v>
      </c>
      <c r="D243" s="11">
        <v>15.82</v>
      </c>
      <c r="E243" s="11">
        <v>4.5599999999999996</v>
      </c>
      <c r="F243" s="11">
        <v>6.74</v>
      </c>
      <c r="G243" s="11">
        <v>134.97999999999999</v>
      </c>
      <c r="H243" s="11">
        <v>0.08</v>
      </c>
      <c r="I243" s="11">
        <v>1.75</v>
      </c>
      <c r="J243" s="11">
        <v>0.18</v>
      </c>
      <c r="K243" s="11">
        <v>6.75</v>
      </c>
      <c r="L243" s="11">
        <v>16.05</v>
      </c>
      <c r="M243" s="11">
        <v>199.46</v>
      </c>
      <c r="N243" s="11">
        <v>25.5</v>
      </c>
      <c r="O243" s="11">
        <v>3.2</v>
      </c>
    </row>
    <row r="244" spans="1:15" ht="16.5" thickBot="1" x14ac:dyDescent="0.3">
      <c r="A244" s="6">
        <v>227</v>
      </c>
      <c r="B244" s="7" t="s">
        <v>54</v>
      </c>
      <c r="C244" s="12">
        <v>180</v>
      </c>
      <c r="D244" s="8">
        <v>1.47</v>
      </c>
      <c r="E244" s="8">
        <v>11.04</v>
      </c>
      <c r="F244" s="8">
        <v>37.5</v>
      </c>
      <c r="G244" s="8">
        <v>354.28800000000001</v>
      </c>
      <c r="H244" s="8">
        <v>0</v>
      </c>
      <c r="I244" s="8">
        <v>3.36</v>
      </c>
      <c r="J244" s="8">
        <v>0</v>
      </c>
      <c r="K244" s="8">
        <v>1.2E-2</v>
      </c>
      <c r="L244" s="8">
        <v>7.2</v>
      </c>
      <c r="M244" s="8">
        <v>4.2480000000000002</v>
      </c>
      <c r="N244" s="8">
        <v>2.81</v>
      </c>
      <c r="O244" s="8">
        <v>0.34799999999999998</v>
      </c>
    </row>
    <row r="245" spans="1:15" ht="16.5" thickBot="1" x14ac:dyDescent="0.3">
      <c r="A245" s="6">
        <v>11</v>
      </c>
      <c r="B245" s="7" t="s">
        <v>76</v>
      </c>
      <c r="C245" s="12">
        <v>100</v>
      </c>
      <c r="D245" s="8">
        <v>0.9</v>
      </c>
      <c r="E245" s="8">
        <v>5.16</v>
      </c>
      <c r="F245" s="8">
        <v>5.98</v>
      </c>
      <c r="G245" s="8">
        <v>128.11000000000001</v>
      </c>
      <c r="H245" s="8">
        <v>0.02</v>
      </c>
      <c r="I245" s="8">
        <v>4</v>
      </c>
      <c r="J245" s="8">
        <v>0</v>
      </c>
      <c r="K245" s="8">
        <v>0.2</v>
      </c>
      <c r="L245" s="8">
        <v>14</v>
      </c>
      <c r="M245" s="8">
        <v>14</v>
      </c>
      <c r="N245" s="8">
        <v>8</v>
      </c>
      <c r="O245" s="8">
        <v>2.8</v>
      </c>
    </row>
    <row r="246" spans="1:15" ht="16.5" thickBot="1" x14ac:dyDescent="0.3">
      <c r="A246" s="13">
        <v>283</v>
      </c>
      <c r="B246" s="10" t="s">
        <v>62</v>
      </c>
      <c r="C246" s="1">
        <v>200</v>
      </c>
      <c r="D246" s="1">
        <v>0.56000000000000005</v>
      </c>
      <c r="E246" s="11">
        <v>0</v>
      </c>
      <c r="F246" s="11">
        <v>27.89</v>
      </c>
      <c r="G246" s="11">
        <v>113.79</v>
      </c>
      <c r="H246" s="11">
        <v>0.11</v>
      </c>
      <c r="I246" s="11"/>
      <c r="J246" s="11"/>
      <c r="K246" s="11">
        <v>0.98</v>
      </c>
      <c r="L246" s="11">
        <v>17.25</v>
      </c>
      <c r="M246" s="11">
        <v>65.25</v>
      </c>
      <c r="N246" s="11">
        <v>24.75</v>
      </c>
      <c r="O246" s="11">
        <v>1.5</v>
      </c>
    </row>
    <row r="247" spans="1:15" ht="16.5" thickBot="1" x14ac:dyDescent="0.3">
      <c r="A247" s="111" t="s">
        <v>32</v>
      </c>
      <c r="B247" s="113"/>
      <c r="C247" s="4">
        <f>C241+C242+C243+C244+C245+C246</f>
        <v>880</v>
      </c>
      <c r="D247" s="5">
        <f>D241+D242+D243+D244+D245+D246</f>
        <v>24.99</v>
      </c>
      <c r="E247" s="5">
        <f t="shared" ref="E247:O247" si="44">E241+E242+E243+E244+E245+E246</f>
        <v>24.849999999999998</v>
      </c>
      <c r="F247" s="5">
        <f t="shared" si="44"/>
        <v>99.97</v>
      </c>
      <c r="G247" s="5">
        <f t="shared" si="44"/>
        <v>1033.828</v>
      </c>
      <c r="H247" s="5">
        <f t="shared" si="44"/>
        <v>0.42</v>
      </c>
      <c r="I247" s="5">
        <f t="shared" si="44"/>
        <v>36.160000000000004</v>
      </c>
      <c r="J247" s="5">
        <f t="shared" si="44"/>
        <v>7.93</v>
      </c>
      <c r="K247" s="5">
        <f t="shared" si="44"/>
        <v>9.9920000000000009</v>
      </c>
      <c r="L247" s="5">
        <f t="shared" si="44"/>
        <v>213.83</v>
      </c>
      <c r="M247" s="5">
        <f t="shared" si="44"/>
        <v>638.88800000000003</v>
      </c>
      <c r="N247" s="5">
        <f t="shared" si="44"/>
        <v>152.42000000000002</v>
      </c>
      <c r="O247" s="5">
        <f t="shared" si="44"/>
        <v>11.618</v>
      </c>
    </row>
    <row r="248" spans="1:15" ht="16.5" thickBot="1" x14ac:dyDescent="0.3">
      <c r="A248" s="106"/>
      <c r="B248" s="108"/>
      <c r="C248" s="106" t="s">
        <v>108</v>
      </c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8"/>
    </row>
    <row r="249" spans="1:15" ht="16.5" thickBot="1" x14ac:dyDescent="0.3">
      <c r="A249" s="36">
        <v>300</v>
      </c>
      <c r="B249" s="37" t="s">
        <v>52</v>
      </c>
      <c r="C249" s="38">
        <v>200</v>
      </c>
      <c r="D249" s="3">
        <v>0.12</v>
      </c>
      <c r="E249" s="3">
        <v>0</v>
      </c>
      <c r="F249" s="3">
        <v>12.04</v>
      </c>
      <c r="G249" s="3">
        <v>48.64</v>
      </c>
      <c r="H249" s="41">
        <v>0</v>
      </c>
      <c r="I249" s="40">
        <v>0.03</v>
      </c>
      <c r="J249" s="40">
        <v>0</v>
      </c>
      <c r="K249" s="11">
        <v>0</v>
      </c>
      <c r="L249" s="41">
        <v>10</v>
      </c>
      <c r="M249" s="40">
        <v>2.5</v>
      </c>
      <c r="N249" s="41">
        <v>1.3</v>
      </c>
      <c r="O249" s="39">
        <v>0.28000000000000003</v>
      </c>
    </row>
    <row r="250" spans="1:15" ht="16.5" thickBot="1" x14ac:dyDescent="0.3">
      <c r="A250" s="29"/>
      <c r="B250" s="37" t="s">
        <v>97</v>
      </c>
      <c r="C250" s="1">
        <v>50</v>
      </c>
      <c r="D250" s="8">
        <v>4.7</v>
      </c>
      <c r="E250" s="8">
        <v>1.2</v>
      </c>
      <c r="F250" s="8">
        <v>11.51</v>
      </c>
      <c r="G250" s="8">
        <v>229.01</v>
      </c>
      <c r="H250" s="41">
        <v>0.3</v>
      </c>
      <c r="I250" s="40">
        <v>34.770000000000003</v>
      </c>
      <c r="J250" s="40">
        <v>354.75</v>
      </c>
      <c r="K250" s="11">
        <v>1.02</v>
      </c>
      <c r="L250" s="41">
        <v>140.76</v>
      </c>
      <c r="M250" s="40">
        <v>372.34</v>
      </c>
      <c r="N250" s="41">
        <v>60.26</v>
      </c>
      <c r="O250" s="39">
        <v>4.59</v>
      </c>
    </row>
    <row r="251" spans="1:15" ht="16.5" thickBot="1" x14ac:dyDescent="0.3">
      <c r="A251" s="36"/>
      <c r="B251" s="7" t="s">
        <v>59</v>
      </c>
      <c r="C251" s="12">
        <v>100</v>
      </c>
      <c r="D251" s="8">
        <v>3.2</v>
      </c>
      <c r="E251" s="8">
        <v>1.5</v>
      </c>
      <c r="F251" s="8">
        <v>5.9</v>
      </c>
      <c r="G251" s="46">
        <v>17.5</v>
      </c>
      <c r="H251" s="41">
        <v>1E-3</v>
      </c>
      <c r="I251" s="40">
        <v>1.38</v>
      </c>
      <c r="J251" s="40">
        <v>0</v>
      </c>
      <c r="K251" s="11">
        <v>0</v>
      </c>
      <c r="L251" s="41">
        <v>4.54</v>
      </c>
      <c r="M251" s="40">
        <v>5.71</v>
      </c>
      <c r="N251" s="41">
        <v>3.29</v>
      </c>
      <c r="O251" s="39">
        <v>0.15</v>
      </c>
    </row>
    <row r="252" spans="1:15" ht="16.5" customHeight="1" thickBot="1" x14ac:dyDescent="0.3">
      <c r="A252" s="117" t="s">
        <v>117</v>
      </c>
      <c r="B252" s="118"/>
      <c r="C252" s="85">
        <f>C249+C250+C251</f>
        <v>350</v>
      </c>
      <c r="D252" s="33">
        <f>D249+D250+D251</f>
        <v>8.02</v>
      </c>
      <c r="E252" s="33">
        <f t="shared" ref="E252:O252" si="45">E249+E250+E251</f>
        <v>2.7</v>
      </c>
      <c r="F252" s="33">
        <f t="shared" si="45"/>
        <v>29.449999999999996</v>
      </c>
      <c r="G252" s="33">
        <f t="shared" si="45"/>
        <v>295.14999999999998</v>
      </c>
      <c r="H252" s="33">
        <f t="shared" si="45"/>
        <v>0.30099999999999999</v>
      </c>
      <c r="I252" s="33">
        <f t="shared" si="45"/>
        <v>36.180000000000007</v>
      </c>
      <c r="J252" s="33">
        <f t="shared" si="45"/>
        <v>354.75</v>
      </c>
      <c r="K252" s="33">
        <f t="shared" si="45"/>
        <v>1.02</v>
      </c>
      <c r="L252" s="33">
        <f t="shared" si="45"/>
        <v>155.29999999999998</v>
      </c>
      <c r="M252" s="33">
        <f t="shared" si="45"/>
        <v>380.54999999999995</v>
      </c>
      <c r="N252" s="33">
        <f t="shared" si="45"/>
        <v>64.849999999999994</v>
      </c>
      <c r="O252" s="33">
        <f t="shared" si="45"/>
        <v>5.0200000000000005</v>
      </c>
    </row>
    <row r="253" spans="1:15" ht="16.5" thickBot="1" x14ac:dyDescent="0.3">
      <c r="A253" s="85"/>
      <c r="B253" s="107" t="s">
        <v>87</v>
      </c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8"/>
    </row>
    <row r="254" spans="1:15" ht="16.5" thickBot="1" x14ac:dyDescent="0.3">
      <c r="A254" s="38"/>
      <c r="B254" s="10"/>
      <c r="C254" s="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ht="16.5" thickBot="1" x14ac:dyDescent="0.3">
      <c r="A255" s="38">
        <v>211</v>
      </c>
      <c r="B255" s="7" t="s">
        <v>162</v>
      </c>
      <c r="C255" s="12">
        <v>230</v>
      </c>
      <c r="D255" s="8">
        <v>18.010000000000002</v>
      </c>
      <c r="E255" s="8">
        <v>25.34</v>
      </c>
      <c r="F255" s="8">
        <v>93.34</v>
      </c>
      <c r="G255" s="8">
        <v>428.35</v>
      </c>
      <c r="H255" s="8"/>
      <c r="I255" s="8"/>
      <c r="J255" s="8"/>
      <c r="K255" s="8"/>
      <c r="L255" s="8"/>
      <c r="M255" s="8"/>
      <c r="N255" s="8"/>
      <c r="O255" s="8"/>
    </row>
    <row r="256" spans="1:15" ht="16.5" thickBot="1" x14ac:dyDescent="0.3">
      <c r="A256" s="38">
        <v>1</v>
      </c>
      <c r="B256" s="7" t="s">
        <v>163</v>
      </c>
      <c r="C256" s="12">
        <v>100</v>
      </c>
      <c r="D256" s="8">
        <v>1.23</v>
      </c>
      <c r="E256" s="8">
        <v>8.14</v>
      </c>
      <c r="F256" s="8">
        <v>39.979999999999997</v>
      </c>
      <c r="G256" s="8">
        <v>129.26</v>
      </c>
      <c r="H256" s="8">
        <v>0</v>
      </c>
      <c r="I256" s="8">
        <v>0.27</v>
      </c>
      <c r="J256" s="8">
        <v>0</v>
      </c>
      <c r="K256" s="8">
        <v>0</v>
      </c>
      <c r="L256" s="8">
        <v>12.73</v>
      </c>
      <c r="M256" s="8">
        <v>13.78</v>
      </c>
      <c r="N256" s="8">
        <v>3.73</v>
      </c>
      <c r="O256" s="8">
        <v>0.75</v>
      </c>
    </row>
    <row r="257" spans="1:15" ht="16.5" thickBot="1" x14ac:dyDescent="0.3">
      <c r="A257" s="31"/>
      <c r="B257" s="10" t="s">
        <v>29</v>
      </c>
      <c r="C257" s="38">
        <v>75</v>
      </c>
      <c r="D257" s="39">
        <v>7.05</v>
      </c>
      <c r="E257" s="40">
        <v>1.8</v>
      </c>
      <c r="F257" s="11">
        <v>17.260000000000002</v>
      </c>
      <c r="G257" s="40">
        <v>343.51</v>
      </c>
      <c r="H257" s="41">
        <v>0.3</v>
      </c>
      <c r="I257" s="40">
        <v>34.770000000000003</v>
      </c>
      <c r="J257" s="40">
        <v>354.75</v>
      </c>
      <c r="K257" s="11">
        <v>1.02</v>
      </c>
      <c r="L257" s="41">
        <v>140.76</v>
      </c>
      <c r="M257" s="40">
        <v>372.34</v>
      </c>
      <c r="N257" s="41">
        <v>60.26</v>
      </c>
      <c r="O257" s="39">
        <v>4.59</v>
      </c>
    </row>
    <row r="258" spans="1:15" ht="16.5" thickBot="1" x14ac:dyDescent="0.3">
      <c r="A258" s="29"/>
      <c r="B258" s="37" t="s">
        <v>119</v>
      </c>
      <c r="C258" s="54">
        <v>50</v>
      </c>
      <c r="D258" s="40">
        <v>4.9000000000000004</v>
      </c>
      <c r="E258" s="40">
        <v>4.6900000000000004</v>
      </c>
      <c r="F258" s="11">
        <v>25.2</v>
      </c>
      <c r="G258" s="40">
        <v>277</v>
      </c>
      <c r="H258" s="96"/>
      <c r="I258" s="32"/>
      <c r="J258" s="32"/>
      <c r="K258" s="5"/>
      <c r="L258" s="30"/>
      <c r="M258" s="32"/>
      <c r="N258" s="30"/>
      <c r="O258" s="32"/>
    </row>
    <row r="259" spans="1:15" ht="16.5" thickBot="1" x14ac:dyDescent="0.3">
      <c r="A259" s="29"/>
      <c r="B259" s="29" t="s">
        <v>88</v>
      </c>
      <c r="C259" s="31">
        <f>C254+C255+C256+C257+C258</f>
        <v>455</v>
      </c>
      <c r="D259" s="32">
        <f>D254+D255+D256+D257+D258</f>
        <v>31.190000000000005</v>
      </c>
      <c r="E259" s="32">
        <f>E254+E255+E256+E257+E258</f>
        <v>39.97</v>
      </c>
      <c r="F259" s="5">
        <f>F254+F255+F256+F257+F258</f>
        <v>175.77999999999997</v>
      </c>
      <c r="G259" s="32">
        <f>G254+G255+G256+G257+G258</f>
        <v>1178.1199999999999</v>
      </c>
      <c r="H259" s="30">
        <f>H254+H255+H256+H257</f>
        <v>0.3</v>
      </c>
      <c r="I259" s="30">
        <f t="shared" ref="I259:O259" si="46">I254+I255+I256+I257</f>
        <v>35.040000000000006</v>
      </c>
      <c r="J259" s="30">
        <f t="shared" si="46"/>
        <v>354.75</v>
      </c>
      <c r="K259" s="30">
        <f t="shared" si="46"/>
        <v>1.02</v>
      </c>
      <c r="L259" s="30">
        <f t="shared" si="46"/>
        <v>153.48999999999998</v>
      </c>
      <c r="M259" s="30">
        <f t="shared" si="46"/>
        <v>386.11999999999995</v>
      </c>
      <c r="N259" s="30">
        <f t="shared" si="46"/>
        <v>63.989999999999995</v>
      </c>
      <c r="O259" s="30">
        <f t="shared" si="46"/>
        <v>5.34</v>
      </c>
    </row>
    <row r="260" spans="1:15" ht="16.5" customHeight="1" thickBot="1" x14ac:dyDescent="0.3">
      <c r="A260" s="106" t="s">
        <v>118</v>
      </c>
      <c r="B260" s="108"/>
      <c r="C260" s="16">
        <f>C259+C252+C247+C239+C236</f>
        <v>2405</v>
      </c>
      <c r="D260" s="5">
        <f>D236+D239+D247+D252+D259</f>
        <v>89.990000000000009</v>
      </c>
      <c r="E260" s="5">
        <f t="shared" ref="E260:O260" si="47">E236+E239+E247+E252+E259</f>
        <v>92.91</v>
      </c>
      <c r="F260" s="5">
        <f t="shared" si="47"/>
        <v>382.76</v>
      </c>
      <c r="G260" s="5">
        <f t="shared" si="47"/>
        <v>3343.828</v>
      </c>
      <c r="H260" s="5">
        <f t="shared" si="47"/>
        <v>1.5109999999999999</v>
      </c>
      <c r="I260" s="5">
        <f t="shared" si="47"/>
        <v>112.69000000000001</v>
      </c>
      <c r="J260" s="5">
        <f t="shared" si="47"/>
        <v>759.76</v>
      </c>
      <c r="K260" s="5">
        <f t="shared" si="47"/>
        <v>13.242000000000001</v>
      </c>
      <c r="L260" s="5">
        <f t="shared" si="47"/>
        <v>1141.6499999999999</v>
      </c>
      <c r="M260" s="5">
        <f t="shared" si="47"/>
        <v>2033.4079999999999</v>
      </c>
      <c r="N260" s="5">
        <f t="shared" si="47"/>
        <v>401.77</v>
      </c>
      <c r="O260" s="5">
        <f t="shared" si="47"/>
        <v>25.338000000000001</v>
      </c>
    </row>
    <row r="261" spans="1:15" ht="16.5" customHeight="1" thickBot="1" x14ac:dyDescent="0.3">
      <c r="A261" s="104" t="s">
        <v>8</v>
      </c>
      <c r="B261" s="104" t="s">
        <v>9</v>
      </c>
      <c r="C261" s="104" t="s">
        <v>10</v>
      </c>
      <c r="D261" s="106" t="s">
        <v>11</v>
      </c>
      <c r="E261" s="107"/>
      <c r="F261" s="108"/>
      <c r="G261" s="104" t="s">
        <v>12</v>
      </c>
      <c r="H261" s="106" t="s">
        <v>13</v>
      </c>
      <c r="I261" s="107"/>
      <c r="J261" s="107"/>
      <c r="K261" s="108"/>
      <c r="L261" s="106" t="s">
        <v>14</v>
      </c>
      <c r="M261" s="107"/>
      <c r="N261" s="107"/>
      <c r="O261" s="108"/>
    </row>
    <row r="262" spans="1:15" ht="16.5" thickBot="1" x14ac:dyDescent="0.3">
      <c r="A262" s="105"/>
      <c r="B262" s="105"/>
      <c r="C262" s="105"/>
      <c r="D262" s="16" t="s">
        <v>15</v>
      </c>
      <c r="E262" s="16" t="s">
        <v>16</v>
      </c>
      <c r="F262" s="16" t="s">
        <v>17</v>
      </c>
      <c r="G262" s="105"/>
      <c r="H262" s="16" t="s">
        <v>18</v>
      </c>
      <c r="I262" s="16" t="s">
        <v>19</v>
      </c>
      <c r="J262" s="16" t="s">
        <v>20</v>
      </c>
      <c r="K262" s="16" t="s">
        <v>21</v>
      </c>
      <c r="L262" s="16" t="s">
        <v>22</v>
      </c>
      <c r="M262" s="16" t="s">
        <v>23</v>
      </c>
      <c r="N262" s="16" t="s">
        <v>24</v>
      </c>
      <c r="O262" s="16" t="s">
        <v>25</v>
      </c>
    </row>
    <row r="263" spans="1:15" ht="16.5" thickBot="1" x14ac:dyDescent="0.3">
      <c r="A263" s="109" t="s">
        <v>120</v>
      </c>
      <c r="B263" s="110"/>
      <c r="C263" s="17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</row>
    <row r="264" spans="1:15" ht="16.5" thickBot="1" x14ac:dyDescent="0.3">
      <c r="A264" s="111" t="s">
        <v>27</v>
      </c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3"/>
    </row>
    <row r="265" spans="1:15" ht="16.5" thickBot="1" x14ac:dyDescent="0.3">
      <c r="A265" s="20"/>
      <c r="B265" s="10" t="s">
        <v>29</v>
      </c>
      <c r="C265" s="1">
        <v>50</v>
      </c>
      <c r="D265" s="8">
        <v>4.7</v>
      </c>
      <c r="E265" s="8">
        <v>1.2</v>
      </c>
      <c r="F265" s="8">
        <v>11.51</v>
      </c>
      <c r="G265" s="8">
        <v>229.01</v>
      </c>
      <c r="H265" s="8">
        <v>0.06</v>
      </c>
      <c r="I265" s="8">
        <v>1.1200000000000001</v>
      </c>
      <c r="J265" s="8">
        <v>0.04</v>
      </c>
      <c r="K265" s="8">
        <v>2.14</v>
      </c>
      <c r="L265" s="8">
        <v>15.72</v>
      </c>
      <c r="M265" s="8">
        <v>91.87</v>
      </c>
      <c r="N265" s="8">
        <v>26.98</v>
      </c>
      <c r="O265" s="8">
        <v>1.04</v>
      </c>
    </row>
    <row r="266" spans="1:15" ht="16.5" thickBot="1" x14ac:dyDescent="0.3">
      <c r="A266" s="9">
        <v>365</v>
      </c>
      <c r="B266" s="7" t="s">
        <v>58</v>
      </c>
      <c r="C266" s="12">
        <v>10</v>
      </c>
      <c r="D266" s="11">
        <v>0.1</v>
      </c>
      <c r="E266" s="11">
        <v>7.2</v>
      </c>
      <c r="F266" s="11">
        <v>0.1</v>
      </c>
      <c r="G266" s="11">
        <v>66</v>
      </c>
      <c r="H266" s="11">
        <v>0.13</v>
      </c>
      <c r="I266" s="11">
        <v>0</v>
      </c>
      <c r="J266" s="11">
        <v>0.02</v>
      </c>
      <c r="K266" s="11">
        <v>0.4</v>
      </c>
      <c r="L266" s="11">
        <v>18</v>
      </c>
      <c r="M266" s="11">
        <v>103.71</v>
      </c>
      <c r="N266" s="11">
        <v>11.93</v>
      </c>
      <c r="O266" s="11">
        <v>1.27</v>
      </c>
    </row>
    <row r="267" spans="1:15" ht="16.5" thickBot="1" x14ac:dyDescent="0.3">
      <c r="A267" s="6">
        <v>53</v>
      </c>
      <c r="B267" s="10" t="s">
        <v>165</v>
      </c>
      <c r="C267" s="1">
        <v>250</v>
      </c>
      <c r="D267" s="11">
        <v>6.98</v>
      </c>
      <c r="E267" s="11">
        <v>5.15</v>
      </c>
      <c r="F267" s="11">
        <v>38.96</v>
      </c>
      <c r="G267" s="11">
        <v>215.21</v>
      </c>
      <c r="H267" s="8">
        <v>2.5000000000000001E-2</v>
      </c>
      <c r="I267" s="8">
        <v>0.35</v>
      </c>
      <c r="J267" s="8">
        <v>0</v>
      </c>
      <c r="K267" s="8">
        <v>6.3E-2</v>
      </c>
      <c r="L267" s="8">
        <v>116.96</v>
      </c>
      <c r="M267" s="8">
        <v>86.23</v>
      </c>
      <c r="N267" s="8">
        <v>17.13</v>
      </c>
      <c r="O267" s="8">
        <v>0.68</v>
      </c>
    </row>
    <row r="268" spans="1:15" ht="16.5" thickBot="1" x14ac:dyDescent="0.3">
      <c r="A268" s="13">
        <v>366</v>
      </c>
      <c r="B268" s="10" t="s">
        <v>28</v>
      </c>
      <c r="C268" s="1">
        <v>40</v>
      </c>
      <c r="D268" s="11">
        <v>5.62</v>
      </c>
      <c r="E268" s="11">
        <v>6.27</v>
      </c>
      <c r="F268" s="11">
        <v>0</v>
      </c>
      <c r="G268" s="11">
        <v>121.3</v>
      </c>
      <c r="H268" s="11"/>
      <c r="I268" s="11"/>
      <c r="J268" s="11"/>
      <c r="K268" s="11"/>
      <c r="L268" s="11"/>
      <c r="M268" s="11"/>
      <c r="N268" s="11"/>
      <c r="O268" s="11"/>
    </row>
    <row r="269" spans="1:15" ht="16.5" thickBot="1" x14ac:dyDescent="0.3">
      <c r="A269" s="13">
        <v>300</v>
      </c>
      <c r="B269" s="53" t="s">
        <v>52</v>
      </c>
      <c r="C269" s="54">
        <v>200</v>
      </c>
      <c r="D269" s="3">
        <v>0.12</v>
      </c>
      <c r="E269" s="3">
        <v>0</v>
      </c>
      <c r="F269" s="3">
        <v>12.04</v>
      </c>
      <c r="G269" s="3">
        <v>48.64</v>
      </c>
      <c r="H269" s="41">
        <v>0</v>
      </c>
      <c r="I269" s="40">
        <v>0.03</v>
      </c>
      <c r="J269" s="40">
        <v>0</v>
      </c>
      <c r="K269" s="11">
        <v>0</v>
      </c>
      <c r="L269" s="41">
        <v>10</v>
      </c>
      <c r="M269" s="40">
        <v>2.5</v>
      </c>
      <c r="N269" s="41">
        <v>1.3</v>
      </c>
      <c r="O269" s="39">
        <v>0.28000000000000003</v>
      </c>
    </row>
    <row r="270" spans="1:15" ht="16.5" thickBot="1" x14ac:dyDescent="0.3">
      <c r="A270" s="111" t="s">
        <v>30</v>
      </c>
      <c r="B270" s="113"/>
      <c r="C270" s="4">
        <f>C265+C266+C267+C268+C269</f>
        <v>550</v>
      </c>
      <c r="D270" s="15">
        <f>D265+D266+D267+D268+D269</f>
        <v>17.520000000000003</v>
      </c>
      <c r="E270" s="15">
        <f t="shared" ref="E270:O270" si="48">E265+E266+E267+E268+E269</f>
        <v>19.82</v>
      </c>
      <c r="F270" s="15">
        <f t="shared" si="48"/>
        <v>62.61</v>
      </c>
      <c r="G270" s="15">
        <f t="shared" si="48"/>
        <v>680.16</v>
      </c>
      <c r="H270" s="15">
        <f t="shared" si="48"/>
        <v>0.215</v>
      </c>
      <c r="I270" s="15">
        <f t="shared" si="48"/>
        <v>1.5000000000000002</v>
      </c>
      <c r="J270" s="15">
        <f t="shared" si="48"/>
        <v>0.06</v>
      </c>
      <c r="K270" s="15">
        <f t="shared" si="48"/>
        <v>2.6030000000000002</v>
      </c>
      <c r="L270" s="15">
        <f t="shared" si="48"/>
        <v>160.68</v>
      </c>
      <c r="M270" s="15">
        <f t="shared" si="48"/>
        <v>284.31</v>
      </c>
      <c r="N270" s="15">
        <f t="shared" si="48"/>
        <v>57.339999999999989</v>
      </c>
      <c r="O270" s="15">
        <f t="shared" si="48"/>
        <v>3.2700000000000005</v>
      </c>
    </row>
    <row r="271" spans="1:15" ht="16.5" thickBot="1" x14ac:dyDescent="0.3">
      <c r="A271" s="88"/>
      <c r="B271" s="90"/>
      <c r="C271" s="111" t="s">
        <v>93</v>
      </c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3"/>
    </row>
    <row r="272" spans="1:15" ht="16.5" thickBot="1" x14ac:dyDescent="0.3">
      <c r="A272" s="54">
        <v>281</v>
      </c>
      <c r="B272" s="10" t="s">
        <v>147</v>
      </c>
      <c r="C272" s="1">
        <v>200</v>
      </c>
      <c r="D272" s="10">
        <v>0.63</v>
      </c>
      <c r="E272" s="11">
        <v>0</v>
      </c>
      <c r="F272" s="11">
        <v>40.15</v>
      </c>
      <c r="G272" s="11">
        <v>157.22</v>
      </c>
      <c r="H272" s="27"/>
      <c r="I272" s="27"/>
      <c r="J272" s="24"/>
      <c r="K272" s="27"/>
      <c r="L272" s="27"/>
      <c r="M272" s="27"/>
      <c r="N272" s="27"/>
      <c r="O272" s="15"/>
    </row>
    <row r="273" spans="1:15" ht="16.5" thickBot="1" x14ac:dyDescent="0.3">
      <c r="A273" s="88"/>
      <c r="B273" s="55" t="s">
        <v>94</v>
      </c>
      <c r="C273" s="26">
        <v>200</v>
      </c>
      <c r="D273" s="28">
        <v>5.4</v>
      </c>
      <c r="E273" s="28">
        <v>3</v>
      </c>
      <c r="F273" s="28">
        <v>22.6</v>
      </c>
      <c r="G273" s="28">
        <v>140</v>
      </c>
      <c r="H273" s="28"/>
      <c r="I273" s="28"/>
      <c r="J273" s="24"/>
      <c r="K273" s="28"/>
      <c r="L273" s="28"/>
      <c r="M273" s="28"/>
      <c r="N273" s="28"/>
      <c r="O273" s="15"/>
    </row>
    <row r="274" spans="1:15" ht="16.5" thickBot="1" x14ac:dyDescent="0.3">
      <c r="A274" s="111" t="s">
        <v>31</v>
      </c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3"/>
    </row>
    <row r="275" spans="1:15" ht="16.5" thickBot="1" x14ac:dyDescent="0.3">
      <c r="A275" s="9"/>
      <c r="B275" s="10" t="s">
        <v>29</v>
      </c>
      <c r="C275" s="1">
        <v>50</v>
      </c>
      <c r="D275" s="8">
        <v>4.7</v>
      </c>
      <c r="E275" s="8">
        <v>1.2</v>
      </c>
      <c r="F275" s="8">
        <v>11.51</v>
      </c>
      <c r="G275" s="8">
        <v>229.01</v>
      </c>
      <c r="H275" s="11">
        <v>0.02</v>
      </c>
      <c r="I275" s="11">
        <v>1.67</v>
      </c>
      <c r="J275" s="11">
        <v>0</v>
      </c>
      <c r="K275" s="11">
        <v>4.04</v>
      </c>
      <c r="L275" s="11">
        <v>27.78</v>
      </c>
      <c r="M275" s="11">
        <v>31.98</v>
      </c>
      <c r="N275" s="11">
        <v>16.170000000000002</v>
      </c>
      <c r="O275" s="11">
        <v>1.02</v>
      </c>
    </row>
    <row r="276" spans="1:15" ht="32.25" thickBot="1" x14ac:dyDescent="0.3">
      <c r="A276" s="71">
        <v>66</v>
      </c>
      <c r="B276" s="60" t="s">
        <v>77</v>
      </c>
      <c r="C276" s="72">
        <v>250</v>
      </c>
      <c r="D276" s="7">
        <v>0.75</v>
      </c>
      <c r="E276" s="8">
        <v>2.02</v>
      </c>
      <c r="F276" s="8">
        <v>15.67</v>
      </c>
      <c r="G276" s="8">
        <v>132.13</v>
      </c>
      <c r="H276" s="8">
        <v>0.09</v>
      </c>
      <c r="I276" s="8">
        <v>14.84</v>
      </c>
      <c r="J276" s="8">
        <v>0</v>
      </c>
      <c r="K276" s="8">
        <v>2.08</v>
      </c>
      <c r="L276" s="8">
        <v>23.3</v>
      </c>
      <c r="M276" s="8">
        <v>58.64</v>
      </c>
      <c r="N276" s="8">
        <v>24.2</v>
      </c>
      <c r="O276" s="8">
        <v>0.89</v>
      </c>
    </row>
    <row r="277" spans="1:15" ht="16.5" thickBot="1" x14ac:dyDescent="0.3">
      <c r="A277" s="73">
        <v>241</v>
      </c>
      <c r="B277" s="53" t="s">
        <v>99</v>
      </c>
      <c r="C277" s="54">
        <v>250</v>
      </c>
      <c r="D277" s="39">
        <v>15.23</v>
      </c>
      <c r="E277" s="40">
        <v>18.45</v>
      </c>
      <c r="F277" s="11">
        <v>55.21</v>
      </c>
      <c r="G277" s="40">
        <v>277.20999999999998</v>
      </c>
      <c r="H277" s="11">
        <v>0.38</v>
      </c>
      <c r="I277" s="11">
        <v>3.07</v>
      </c>
      <c r="J277" s="11">
        <v>64.5</v>
      </c>
      <c r="K277" s="11">
        <v>2.75</v>
      </c>
      <c r="L277" s="11">
        <v>50.8</v>
      </c>
      <c r="M277" s="11">
        <v>370.43</v>
      </c>
      <c r="N277" s="11">
        <v>56.45</v>
      </c>
      <c r="O277" s="11">
        <v>1.23</v>
      </c>
    </row>
    <row r="278" spans="1:15" ht="32.25" thickBot="1" x14ac:dyDescent="0.3">
      <c r="A278" s="6">
        <v>205</v>
      </c>
      <c r="B278" s="7" t="s">
        <v>201</v>
      </c>
      <c r="C278" s="12">
        <v>120</v>
      </c>
      <c r="D278" s="8">
        <v>2.87</v>
      </c>
      <c r="E278" s="8">
        <v>1.1000000000000001</v>
      </c>
      <c r="F278" s="8">
        <v>1.2</v>
      </c>
      <c r="G278" s="8">
        <v>240.63</v>
      </c>
      <c r="H278" s="8"/>
      <c r="I278" s="8"/>
      <c r="J278" s="8"/>
      <c r="K278" s="8"/>
      <c r="L278" s="8"/>
      <c r="M278" s="8"/>
      <c r="N278" s="8"/>
      <c r="O278" s="8"/>
    </row>
    <row r="279" spans="1:15" ht="16.5" thickBot="1" x14ac:dyDescent="0.3">
      <c r="A279" s="6">
        <v>30</v>
      </c>
      <c r="B279" s="7" t="s">
        <v>78</v>
      </c>
      <c r="C279" s="12">
        <v>100</v>
      </c>
      <c r="D279" s="8">
        <v>1.41</v>
      </c>
      <c r="E279" s="8">
        <v>2.1</v>
      </c>
      <c r="F279" s="8">
        <v>0.56999999999999995</v>
      </c>
      <c r="G279" s="8">
        <v>74.180000000000007</v>
      </c>
      <c r="H279" s="8"/>
      <c r="I279" s="8"/>
      <c r="J279" s="8"/>
      <c r="K279" s="8"/>
      <c r="L279" s="8"/>
      <c r="M279" s="8"/>
      <c r="N279" s="8"/>
      <c r="O279" s="8"/>
    </row>
    <row r="280" spans="1:15" ht="16.5" thickBot="1" x14ac:dyDescent="0.3">
      <c r="A280" s="9">
        <v>283</v>
      </c>
      <c r="B280" s="10" t="s">
        <v>62</v>
      </c>
      <c r="C280" s="1">
        <v>200</v>
      </c>
      <c r="D280" s="1">
        <v>0.56000000000000005</v>
      </c>
      <c r="E280" s="11">
        <v>0</v>
      </c>
      <c r="F280" s="11">
        <v>27.89</v>
      </c>
      <c r="G280" s="11">
        <v>113.79</v>
      </c>
      <c r="H280" s="11">
        <v>0.11</v>
      </c>
      <c r="I280" s="11"/>
      <c r="J280" s="11"/>
      <c r="K280" s="11">
        <v>0.98</v>
      </c>
      <c r="L280" s="11">
        <v>17.25</v>
      </c>
      <c r="M280" s="11">
        <v>65.25</v>
      </c>
      <c r="N280" s="11">
        <v>24.75</v>
      </c>
      <c r="O280" s="11">
        <v>1.5</v>
      </c>
    </row>
    <row r="281" spans="1:15" ht="16.5" thickBot="1" x14ac:dyDescent="0.3">
      <c r="A281" s="111" t="s">
        <v>32</v>
      </c>
      <c r="B281" s="113"/>
      <c r="C281" s="4">
        <f>C275+C276+C277+C278+C279</f>
        <v>770</v>
      </c>
      <c r="D281" s="5">
        <f>D275+D276+D277+D278+D279</f>
        <v>24.96</v>
      </c>
      <c r="E281" s="5">
        <f t="shared" ref="E281:O281" si="49">E275+E276+E277+E278+E279</f>
        <v>24.87</v>
      </c>
      <c r="F281" s="5">
        <f t="shared" si="49"/>
        <v>84.16</v>
      </c>
      <c r="G281" s="5">
        <f t="shared" si="49"/>
        <v>953.15999999999985</v>
      </c>
      <c r="H281" s="5">
        <f t="shared" si="49"/>
        <v>0.49</v>
      </c>
      <c r="I281" s="5">
        <f t="shared" si="49"/>
        <v>19.579999999999998</v>
      </c>
      <c r="J281" s="5">
        <f t="shared" si="49"/>
        <v>64.5</v>
      </c>
      <c r="K281" s="5">
        <f t="shared" si="49"/>
        <v>8.870000000000001</v>
      </c>
      <c r="L281" s="5">
        <f t="shared" si="49"/>
        <v>101.88</v>
      </c>
      <c r="M281" s="5">
        <f t="shared" si="49"/>
        <v>461.05</v>
      </c>
      <c r="N281" s="5">
        <f t="shared" si="49"/>
        <v>96.820000000000007</v>
      </c>
      <c r="O281" s="5">
        <f t="shared" si="49"/>
        <v>3.14</v>
      </c>
    </row>
    <row r="282" spans="1:15" ht="16.5" thickBot="1" x14ac:dyDescent="0.3">
      <c r="A282" s="29"/>
      <c r="B282" s="29"/>
      <c r="C282" s="106" t="s">
        <v>108</v>
      </c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8"/>
    </row>
    <row r="283" spans="1:15" ht="16.5" thickBot="1" x14ac:dyDescent="0.3">
      <c r="A283" s="36">
        <v>300</v>
      </c>
      <c r="B283" s="37" t="s">
        <v>52</v>
      </c>
      <c r="C283" s="38">
        <v>200</v>
      </c>
      <c r="D283" s="3">
        <v>0.12</v>
      </c>
      <c r="E283" s="3">
        <v>0</v>
      </c>
      <c r="F283" s="3">
        <v>12.04</v>
      </c>
      <c r="G283" s="3">
        <v>48.64</v>
      </c>
      <c r="H283" s="41">
        <v>0</v>
      </c>
      <c r="I283" s="40">
        <v>0.03</v>
      </c>
      <c r="J283" s="40">
        <v>0</v>
      </c>
      <c r="K283" s="11">
        <v>0</v>
      </c>
      <c r="L283" s="41">
        <v>10</v>
      </c>
      <c r="M283" s="40">
        <v>2.5</v>
      </c>
      <c r="N283" s="41">
        <v>1.3</v>
      </c>
      <c r="O283" s="39">
        <v>0.28000000000000003</v>
      </c>
    </row>
    <row r="284" spans="1:15" ht="16.5" thickBot="1" x14ac:dyDescent="0.3">
      <c r="A284" s="29"/>
      <c r="B284" s="47" t="s">
        <v>121</v>
      </c>
      <c r="C284" s="38">
        <v>100</v>
      </c>
      <c r="D284" s="39">
        <v>7.7</v>
      </c>
      <c r="E284" s="40">
        <v>4.9000000000000004</v>
      </c>
      <c r="F284" s="39">
        <v>25.4</v>
      </c>
      <c r="G284" s="40">
        <v>185</v>
      </c>
      <c r="H284" s="86"/>
      <c r="I284" s="31"/>
      <c r="J284" s="31"/>
      <c r="K284" s="86"/>
      <c r="L284" s="86"/>
      <c r="M284" s="31"/>
      <c r="N284" s="86"/>
      <c r="O284" s="16"/>
    </row>
    <row r="285" spans="1:15" ht="16.5" thickBot="1" x14ac:dyDescent="0.3">
      <c r="A285" s="31"/>
      <c r="B285" s="7" t="s">
        <v>168</v>
      </c>
      <c r="C285" s="12">
        <v>50</v>
      </c>
      <c r="D285" s="8">
        <v>1.22</v>
      </c>
      <c r="E285" s="8">
        <v>4.49</v>
      </c>
      <c r="F285" s="8">
        <v>4.92</v>
      </c>
      <c r="G285" s="8">
        <v>136.38</v>
      </c>
      <c r="H285" s="8">
        <v>0</v>
      </c>
      <c r="I285" s="8">
        <v>0</v>
      </c>
      <c r="J285" s="8">
        <v>0.05</v>
      </c>
      <c r="K285" s="8">
        <v>0.1</v>
      </c>
      <c r="L285" s="8">
        <v>2.4</v>
      </c>
      <c r="M285" s="8">
        <v>3</v>
      </c>
      <c r="N285" s="8">
        <v>0.05</v>
      </c>
      <c r="O285" s="8">
        <v>0.02</v>
      </c>
    </row>
    <row r="286" spans="1:15" ht="16.5" thickBot="1" x14ac:dyDescent="0.3">
      <c r="A286" s="29"/>
      <c r="B286" s="67" t="s">
        <v>112</v>
      </c>
      <c r="C286" s="85">
        <f>C283+C284+C285</f>
        <v>350</v>
      </c>
      <c r="D286" s="33">
        <f>D283+D284+D285</f>
        <v>9.0400000000000009</v>
      </c>
      <c r="E286" s="33">
        <f t="shared" ref="E286:O286" si="50">E283+E284+E285</f>
        <v>9.39</v>
      </c>
      <c r="F286" s="33">
        <f t="shared" si="50"/>
        <v>42.36</v>
      </c>
      <c r="G286" s="33">
        <f t="shared" si="50"/>
        <v>370.02</v>
      </c>
      <c r="H286" s="33">
        <f t="shared" si="50"/>
        <v>0</v>
      </c>
      <c r="I286" s="33">
        <f t="shared" si="50"/>
        <v>0.03</v>
      </c>
      <c r="J286" s="33">
        <f t="shared" si="50"/>
        <v>0.05</v>
      </c>
      <c r="K286" s="33">
        <f t="shared" si="50"/>
        <v>0.1</v>
      </c>
      <c r="L286" s="33">
        <f t="shared" si="50"/>
        <v>12.4</v>
      </c>
      <c r="M286" s="33">
        <f t="shared" si="50"/>
        <v>5.5</v>
      </c>
      <c r="N286" s="33">
        <f t="shared" si="50"/>
        <v>1.35</v>
      </c>
      <c r="O286" s="33">
        <f t="shared" si="50"/>
        <v>0.30000000000000004</v>
      </c>
    </row>
    <row r="287" spans="1:15" ht="16.5" thickBot="1" x14ac:dyDescent="0.3">
      <c r="A287" s="29"/>
      <c r="B287" s="106" t="s">
        <v>87</v>
      </c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8"/>
    </row>
    <row r="288" spans="1:15" ht="16.5" thickBot="1" x14ac:dyDescent="0.3">
      <c r="A288" s="36"/>
      <c r="B288" s="37" t="s">
        <v>164</v>
      </c>
      <c r="C288" s="38">
        <v>180</v>
      </c>
      <c r="D288" s="39">
        <v>6.29</v>
      </c>
      <c r="E288" s="40">
        <v>7.21</v>
      </c>
      <c r="F288" s="11">
        <v>58.69</v>
      </c>
      <c r="G288" s="40">
        <v>367.15</v>
      </c>
      <c r="H288" s="41"/>
      <c r="I288" s="32"/>
      <c r="J288" s="32"/>
      <c r="K288" s="5"/>
      <c r="L288" s="30"/>
      <c r="M288" s="32"/>
      <c r="N288" s="30"/>
      <c r="O288" s="33"/>
    </row>
    <row r="289" spans="1:15" ht="16.5" thickBot="1" x14ac:dyDescent="0.3">
      <c r="A289" s="36">
        <v>180</v>
      </c>
      <c r="B289" s="47" t="s">
        <v>169</v>
      </c>
      <c r="C289" s="54">
        <v>120</v>
      </c>
      <c r="D289" s="39">
        <v>20.46</v>
      </c>
      <c r="E289" s="40">
        <v>24.21</v>
      </c>
      <c r="F289" s="11">
        <v>76.34</v>
      </c>
      <c r="G289" s="48">
        <v>331.53</v>
      </c>
      <c r="H289" s="41"/>
      <c r="I289" s="32"/>
      <c r="J289" s="32"/>
      <c r="K289" s="5"/>
      <c r="L289" s="30"/>
      <c r="M289" s="32"/>
      <c r="N289" s="30"/>
      <c r="O289" s="33"/>
    </row>
    <row r="290" spans="1:15" ht="16.5" thickBot="1" x14ac:dyDescent="0.3">
      <c r="A290" s="38">
        <v>294</v>
      </c>
      <c r="B290" s="7" t="s">
        <v>157</v>
      </c>
      <c r="C290" s="1">
        <v>200</v>
      </c>
      <c r="D290" s="10">
        <v>0.08</v>
      </c>
      <c r="E290" s="11">
        <v>0.01</v>
      </c>
      <c r="F290" s="11">
        <v>15.31</v>
      </c>
      <c r="G290" s="11">
        <v>61.62</v>
      </c>
      <c r="H290" s="8">
        <v>0</v>
      </c>
      <c r="I290" s="8">
        <v>0</v>
      </c>
      <c r="J290" s="8">
        <v>0.05</v>
      </c>
      <c r="K290" s="8">
        <v>0.1</v>
      </c>
      <c r="L290" s="8">
        <v>2.4</v>
      </c>
      <c r="M290" s="8">
        <v>3</v>
      </c>
      <c r="N290" s="8">
        <v>0.05</v>
      </c>
      <c r="O290" s="8">
        <v>0.02</v>
      </c>
    </row>
    <row r="291" spans="1:15" ht="16.5" thickBot="1" x14ac:dyDescent="0.3">
      <c r="A291" s="31"/>
      <c r="B291" s="7" t="s">
        <v>29</v>
      </c>
      <c r="C291" s="1">
        <v>50</v>
      </c>
      <c r="D291" s="8">
        <v>4.7</v>
      </c>
      <c r="E291" s="8">
        <v>1.2</v>
      </c>
      <c r="F291" s="8">
        <v>11.51</v>
      </c>
      <c r="G291" s="8">
        <v>229.01</v>
      </c>
      <c r="H291" s="8">
        <v>0.06</v>
      </c>
      <c r="I291" s="8">
        <v>1.1200000000000001</v>
      </c>
      <c r="J291" s="8">
        <v>0.04</v>
      </c>
      <c r="K291" s="8">
        <v>2.14</v>
      </c>
      <c r="L291" s="8">
        <v>15.72</v>
      </c>
      <c r="M291" s="8">
        <v>91.87</v>
      </c>
      <c r="N291" s="8">
        <v>26.98</v>
      </c>
      <c r="O291" s="8">
        <v>1.04</v>
      </c>
    </row>
    <row r="292" spans="1:15" ht="16.5" thickBot="1" x14ac:dyDescent="0.3">
      <c r="A292" s="29"/>
      <c r="B292" s="29" t="s">
        <v>88</v>
      </c>
      <c r="C292" s="31">
        <f>C288+C289+C290+C291</f>
        <v>550</v>
      </c>
      <c r="D292" s="32">
        <f>D288+D289+D290+D291</f>
        <v>31.529999999999998</v>
      </c>
      <c r="E292" s="32">
        <f t="shared" ref="E292:O292" si="51">E288+E289+E290+E291</f>
        <v>32.630000000000003</v>
      </c>
      <c r="F292" s="32">
        <f t="shared" si="51"/>
        <v>161.85</v>
      </c>
      <c r="G292" s="32">
        <f t="shared" si="51"/>
        <v>989.31</v>
      </c>
      <c r="H292" s="32">
        <f t="shared" si="51"/>
        <v>0.06</v>
      </c>
      <c r="I292" s="32">
        <f t="shared" si="51"/>
        <v>1.1200000000000001</v>
      </c>
      <c r="J292" s="32">
        <f t="shared" si="51"/>
        <v>0.09</v>
      </c>
      <c r="K292" s="32">
        <f t="shared" si="51"/>
        <v>2.2400000000000002</v>
      </c>
      <c r="L292" s="32">
        <f t="shared" si="51"/>
        <v>18.12</v>
      </c>
      <c r="M292" s="32">
        <f t="shared" si="51"/>
        <v>94.87</v>
      </c>
      <c r="N292" s="32">
        <f t="shared" si="51"/>
        <v>27.03</v>
      </c>
      <c r="O292" s="32">
        <f t="shared" si="51"/>
        <v>1.06</v>
      </c>
    </row>
    <row r="293" spans="1:15" ht="16.5" customHeight="1" thickBot="1" x14ac:dyDescent="0.3">
      <c r="A293" s="106" t="s">
        <v>43</v>
      </c>
      <c r="B293" s="108"/>
      <c r="C293" s="16">
        <f>C292+C286+C281+C273+C270</f>
        <v>2420</v>
      </c>
      <c r="D293" s="5">
        <f>D292+D286+D281+D273+D270</f>
        <v>88.450000000000017</v>
      </c>
      <c r="E293" s="5">
        <f t="shared" ref="E293:O293" si="52">E292+E286+E281+E273+E270</f>
        <v>89.710000000000008</v>
      </c>
      <c r="F293" s="5">
        <f t="shared" si="52"/>
        <v>373.58000000000004</v>
      </c>
      <c r="G293" s="5">
        <f t="shared" si="52"/>
        <v>3132.6499999999996</v>
      </c>
      <c r="H293" s="5">
        <f t="shared" si="52"/>
        <v>0.76500000000000001</v>
      </c>
      <c r="I293" s="5">
        <f t="shared" si="52"/>
        <v>22.229999999999997</v>
      </c>
      <c r="J293" s="5">
        <f t="shared" si="52"/>
        <v>64.7</v>
      </c>
      <c r="K293" s="5">
        <f t="shared" si="52"/>
        <v>13.813000000000001</v>
      </c>
      <c r="L293" s="5">
        <f t="shared" si="52"/>
        <v>293.08000000000004</v>
      </c>
      <c r="M293" s="5">
        <f t="shared" si="52"/>
        <v>845.73</v>
      </c>
      <c r="N293" s="5">
        <f t="shared" si="52"/>
        <v>182.54000000000002</v>
      </c>
      <c r="O293" s="5">
        <f t="shared" si="52"/>
        <v>7.7700000000000005</v>
      </c>
    </row>
    <row r="294" spans="1:15" ht="16.5" customHeight="1" thickBot="1" x14ac:dyDescent="0.3">
      <c r="A294" s="104" t="s">
        <v>8</v>
      </c>
      <c r="B294" s="104" t="s">
        <v>9</v>
      </c>
      <c r="C294" s="104" t="s">
        <v>10</v>
      </c>
      <c r="D294" s="106" t="s">
        <v>11</v>
      </c>
      <c r="E294" s="107"/>
      <c r="F294" s="108"/>
      <c r="G294" s="104" t="s">
        <v>12</v>
      </c>
      <c r="H294" s="106" t="s">
        <v>13</v>
      </c>
      <c r="I294" s="107"/>
      <c r="J294" s="107"/>
      <c r="K294" s="108"/>
      <c r="L294" s="106" t="s">
        <v>14</v>
      </c>
      <c r="M294" s="107"/>
      <c r="N294" s="107"/>
      <c r="O294" s="108"/>
    </row>
    <row r="295" spans="1:15" ht="16.5" thickBot="1" x14ac:dyDescent="0.3">
      <c r="A295" s="105"/>
      <c r="B295" s="105"/>
      <c r="C295" s="105"/>
      <c r="D295" s="16" t="s">
        <v>15</v>
      </c>
      <c r="E295" s="16" t="s">
        <v>16</v>
      </c>
      <c r="F295" s="16" t="s">
        <v>17</v>
      </c>
      <c r="G295" s="105"/>
      <c r="H295" s="16" t="s">
        <v>18</v>
      </c>
      <c r="I295" s="16" t="s">
        <v>19</v>
      </c>
      <c r="J295" s="16" t="s">
        <v>20</v>
      </c>
      <c r="K295" s="16" t="s">
        <v>21</v>
      </c>
      <c r="L295" s="16" t="s">
        <v>22</v>
      </c>
      <c r="M295" s="16" t="s">
        <v>23</v>
      </c>
      <c r="N295" s="16" t="s">
        <v>24</v>
      </c>
      <c r="O295" s="16" t="s">
        <v>25</v>
      </c>
    </row>
    <row r="296" spans="1:15" ht="16.5" thickBot="1" x14ac:dyDescent="0.3">
      <c r="A296" s="109" t="s">
        <v>123</v>
      </c>
      <c r="B296" s="110"/>
      <c r="C296" s="17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1:15" ht="16.5" thickBot="1" x14ac:dyDescent="0.3">
      <c r="A297" s="111" t="s">
        <v>27</v>
      </c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3"/>
    </row>
    <row r="298" spans="1:15" ht="16.5" thickBot="1" x14ac:dyDescent="0.3">
      <c r="A298" s="20"/>
      <c r="B298" s="7" t="s">
        <v>29</v>
      </c>
      <c r="C298" s="1">
        <v>50</v>
      </c>
      <c r="D298" s="8">
        <v>4.7</v>
      </c>
      <c r="E298" s="8">
        <v>1.2</v>
      </c>
      <c r="F298" s="8">
        <v>11.51</v>
      </c>
      <c r="G298" s="8">
        <v>229.01</v>
      </c>
      <c r="H298" s="8">
        <v>0.06</v>
      </c>
      <c r="I298" s="8">
        <v>1.1200000000000001</v>
      </c>
      <c r="J298" s="8">
        <v>0.04</v>
      </c>
      <c r="K298" s="8">
        <v>2.14</v>
      </c>
      <c r="L298" s="8">
        <v>15.72</v>
      </c>
      <c r="M298" s="8">
        <v>91.87</v>
      </c>
      <c r="N298" s="8">
        <v>26.98</v>
      </c>
      <c r="O298" s="8">
        <v>1.04</v>
      </c>
    </row>
    <row r="299" spans="1:15" ht="16.5" thickBot="1" x14ac:dyDescent="0.3">
      <c r="A299" s="20"/>
      <c r="B299" s="7" t="s">
        <v>50</v>
      </c>
      <c r="C299" s="12">
        <v>20</v>
      </c>
      <c r="D299" s="8">
        <v>1.32</v>
      </c>
      <c r="E299" s="8">
        <v>0.24</v>
      </c>
      <c r="F299" s="8">
        <v>6.68</v>
      </c>
      <c r="G299" s="8">
        <v>34.799999999999997</v>
      </c>
      <c r="H299" s="8">
        <v>0</v>
      </c>
      <c r="I299" s="8">
        <v>0</v>
      </c>
      <c r="J299" s="8">
        <v>0</v>
      </c>
      <c r="K299" s="8">
        <v>0</v>
      </c>
      <c r="L299" s="8"/>
      <c r="M299" s="8"/>
      <c r="N299" s="8"/>
      <c r="O299" s="8"/>
    </row>
    <row r="300" spans="1:15" ht="16.5" thickBot="1" x14ac:dyDescent="0.3">
      <c r="A300" s="13">
        <v>365</v>
      </c>
      <c r="B300" s="10" t="s">
        <v>58</v>
      </c>
      <c r="C300" s="1">
        <v>10</v>
      </c>
      <c r="D300" s="11">
        <v>0.1</v>
      </c>
      <c r="E300" s="11">
        <v>7.2</v>
      </c>
      <c r="F300" s="11">
        <v>0.1</v>
      </c>
      <c r="G300" s="11">
        <v>66</v>
      </c>
      <c r="H300" s="11">
        <v>0.11</v>
      </c>
      <c r="I300" s="11"/>
      <c r="J300" s="11"/>
      <c r="K300" s="11">
        <v>0.98</v>
      </c>
      <c r="L300" s="11">
        <v>17.25</v>
      </c>
      <c r="M300" s="11">
        <v>65.25</v>
      </c>
      <c r="N300" s="11">
        <v>24.75</v>
      </c>
      <c r="O300" s="11">
        <v>1.5</v>
      </c>
    </row>
    <row r="301" spans="1:15" ht="16.5" thickBot="1" x14ac:dyDescent="0.3">
      <c r="A301" s="6">
        <v>52</v>
      </c>
      <c r="B301" s="7" t="s">
        <v>170</v>
      </c>
      <c r="C301" s="12">
        <v>250</v>
      </c>
      <c r="D301" s="8">
        <v>6.18</v>
      </c>
      <c r="E301" s="8">
        <v>7.58</v>
      </c>
      <c r="F301" s="8">
        <v>23.28</v>
      </c>
      <c r="G301" s="8">
        <v>185.68</v>
      </c>
      <c r="H301" s="8">
        <v>0.03</v>
      </c>
      <c r="I301" s="8">
        <v>10</v>
      </c>
      <c r="J301" s="8"/>
      <c r="K301" s="8">
        <v>0.2</v>
      </c>
      <c r="L301" s="8">
        <v>16</v>
      </c>
      <c r="M301" s="8">
        <v>11</v>
      </c>
      <c r="N301" s="8">
        <v>9</v>
      </c>
      <c r="O301" s="8">
        <v>2.2000000000000002</v>
      </c>
    </row>
    <row r="302" spans="1:15" ht="16.5" thickBot="1" x14ac:dyDescent="0.3">
      <c r="A302" s="6">
        <v>285</v>
      </c>
      <c r="B302" s="7" t="s">
        <v>171</v>
      </c>
      <c r="C302" s="12">
        <v>200</v>
      </c>
      <c r="D302" s="8">
        <v>2.85</v>
      </c>
      <c r="E302" s="8">
        <v>2.39</v>
      </c>
      <c r="F302" s="8">
        <v>25.65</v>
      </c>
      <c r="G302" s="8">
        <v>121.87</v>
      </c>
      <c r="H302" s="8"/>
      <c r="I302" s="8"/>
      <c r="J302" s="8"/>
      <c r="K302" s="8"/>
      <c r="L302" s="8"/>
      <c r="M302" s="8"/>
      <c r="N302" s="8"/>
      <c r="O302" s="8"/>
    </row>
    <row r="303" spans="1:15" ht="16.5" thickBot="1" x14ac:dyDescent="0.3">
      <c r="A303" s="2"/>
      <c r="B303" s="10" t="s">
        <v>79</v>
      </c>
      <c r="C303" s="1">
        <v>100</v>
      </c>
      <c r="D303" s="11">
        <v>0.6</v>
      </c>
      <c r="E303" s="11">
        <v>0</v>
      </c>
      <c r="F303" s="11">
        <v>6.95</v>
      </c>
      <c r="G303" s="11">
        <v>105</v>
      </c>
      <c r="H303" s="11">
        <v>0.01</v>
      </c>
      <c r="I303" s="11">
        <v>0.09</v>
      </c>
      <c r="J303" s="11">
        <v>0.03</v>
      </c>
      <c r="K303" s="11">
        <v>0.06</v>
      </c>
      <c r="L303" s="11">
        <v>105</v>
      </c>
      <c r="M303" s="11">
        <v>105</v>
      </c>
      <c r="N303" s="11">
        <v>4.95</v>
      </c>
      <c r="O303" s="11">
        <v>0.12</v>
      </c>
    </row>
    <row r="304" spans="1:15" ht="16.5" thickBot="1" x14ac:dyDescent="0.3">
      <c r="A304" s="119" t="s">
        <v>30</v>
      </c>
      <c r="B304" s="120"/>
      <c r="C304" s="22">
        <f>C298+C299+C300+C301+C302+C303</f>
        <v>630</v>
      </c>
      <c r="D304" s="22">
        <f>D298+D299+D300+D301+D302+D303</f>
        <v>15.75</v>
      </c>
      <c r="E304" s="22">
        <f t="shared" ref="E304:O304" si="53">E298+E299+E300+E301+E302+E303</f>
        <v>18.61</v>
      </c>
      <c r="F304" s="22">
        <f t="shared" si="53"/>
        <v>74.17</v>
      </c>
      <c r="G304" s="22">
        <f t="shared" si="53"/>
        <v>742.36</v>
      </c>
      <c r="H304" s="22">
        <f t="shared" si="53"/>
        <v>0.21</v>
      </c>
      <c r="I304" s="22">
        <f t="shared" si="53"/>
        <v>11.21</v>
      </c>
      <c r="J304" s="22">
        <f t="shared" si="53"/>
        <v>7.0000000000000007E-2</v>
      </c>
      <c r="K304" s="22">
        <f t="shared" si="53"/>
        <v>3.3800000000000003</v>
      </c>
      <c r="L304" s="22">
        <f t="shared" si="53"/>
        <v>153.97</v>
      </c>
      <c r="M304" s="22">
        <f t="shared" si="53"/>
        <v>273.12</v>
      </c>
      <c r="N304" s="22">
        <f t="shared" si="53"/>
        <v>65.680000000000007</v>
      </c>
      <c r="O304" s="22">
        <f t="shared" si="53"/>
        <v>4.8600000000000003</v>
      </c>
    </row>
    <row r="305" spans="1:15" ht="16.5" thickBot="1" x14ac:dyDescent="0.3">
      <c r="A305" s="88"/>
      <c r="B305" s="90"/>
      <c r="C305" s="111" t="s">
        <v>93</v>
      </c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3"/>
    </row>
    <row r="306" spans="1:15" ht="16.5" thickBot="1" x14ac:dyDescent="0.3">
      <c r="A306" s="49">
        <v>293</v>
      </c>
      <c r="B306" s="3" t="s">
        <v>63</v>
      </c>
      <c r="C306" s="14">
        <v>200</v>
      </c>
      <c r="D306" s="3">
        <v>0.8</v>
      </c>
      <c r="E306" s="3">
        <v>0.4</v>
      </c>
      <c r="F306" s="3">
        <v>15</v>
      </c>
      <c r="G306" s="3">
        <v>126</v>
      </c>
      <c r="H306" s="27"/>
      <c r="I306" s="27"/>
      <c r="J306" s="24"/>
      <c r="K306" s="27"/>
      <c r="L306" s="27"/>
      <c r="M306" s="27"/>
      <c r="N306" s="27"/>
      <c r="O306" s="15"/>
    </row>
    <row r="307" spans="1:15" ht="16.5" thickBot="1" x14ac:dyDescent="0.3">
      <c r="A307" s="88"/>
      <c r="B307" s="55" t="s">
        <v>94</v>
      </c>
      <c r="C307" s="26">
        <v>200</v>
      </c>
      <c r="D307" s="28">
        <v>0.8</v>
      </c>
      <c r="E307" s="28">
        <v>0.4</v>
      </c>
      <c r="F307" s="28">
        <v>15</v>
      </c>
      <c r="G307" s="28">
        <v>126</v>
      </c>
      <c r="H307" s="28"/>
      <c r="I307" s="28"/>
      <c r="J307" s="24"/>
      <c r="K307" s="28"/>
      <c r="L307" s="28"/>
      <c r="M307" s="28"/>
      <c r="N307" s="28"/>
      <c r="O307" s="15"/>
    </row>
    <row r="308" spans="1:15" ht="16.5" thickBot="1" x14ac:dyDescent="0.3">
      <c r="A308" s="119" t="s">
        <v>31</v>
      </c>
      <c r="B308" s="121"/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0"/>
    </row>
    <row r="309" spans="1:15" ht="16.5" thickBot="1" x14ac:dyDescent="0.3">
      <c r="A309" s="21"/>
      <c r="B309" s="10" t="s">
        <v>29</v>
      </c>
      <c r="C309" s="1">
        <v>50</v>
      </c>
      <c r="D309" s="8">
        <v>4.7</v>
      </c>
      <c r="E309" s="8">
        <v>1.2</v>
      </c>
      <c r="F309" s="8">
        <v>11.51</v>
      </c>
      <c r="G309" s="8">
        <v>229.01</v>
      </c>
      <c r="H309" s="11">
        <v>0.02</v>
      </c>
      <c r="I309" s="11">
        <v>1.67</v>
      </c>
      <c r="J309" s="11">
        <v>0</v>
      </c>
      <c r="K309" s="11">
        <v>4.04</v>
      </c>
      <c r="L309" s="11">
        <v>27.78</v>
      </c>
      <c r="M309" s="11">
        <v>31.98</v>
      </c>
      <c r="N309" s="11">
        <v>16.170000000000002</v>
      </c>
      <c r="O309" s="11">
        <v>1.02</v>
      </c>
    </row>
    <row r="310" spans="1:15" ht="16.5" thickBot="1" x14ac:dyDescent="0.3">
      <c r="A310" s="20"/>
      <c r="B310" s="7" t="s">
        <v>50</v>
      </c>
      <c r="C310" s="7">
        <v>28</v>
      </c>
      <c r="D310" s="7">
        <v>1.32</v>
      </c>
      <c r="E310" s="7">
        <v>0.24</v>
      </c>
      <c r="F310" s="7">
        <v>6.68</v>
      </c>
      <c r="G310" s="7">
        <v>34.799999999999997</v>
      </c>
      <c r="H310" s="7">
        <v>0.08</v>
      </c>
      <c r="I310" s="7">
        <v>4.25</v>
      </c>
      <c r="J310" s="7">
        <v>0.22</v>
      </c>
      <c r="K310" s="7">
        <v>0.32</v>
      </c>
      <c r="L310" s="7">
        <v>14.38</v>
      </c>
      <c r="M310" s="7">
        <v>51.92</v>
      </c>
      <c r="N310" s="7">
        <v>16.89</v>
      </c>
      <c r="O310" s="7">
        <v>0.72</v>
      </c>
    </row>
    <row r="311" spans="1:15" ht="16.5" thickBot="1" x14ac:dyDescent="0.3">
      <c r="A311" s="9">
        <v>48</v>
      </c>
      <c r="B311" s="10" t="s">
        <v>172</v>
      </c>
      <c r="C311" s="10">
        <v>250</v>
      </c>
      <c r="D311" s="11">
        <v>5.76</v>
      </c>
      <c r="E311" s="11">
        <v>4.82</v>
      </c>
      <c r="F311" s="11">
        <v>19.010000000000002</v>
      </c>
      <c r="G311" s="11">
        <v>175.1</v>
      </c>
      <c r="H311" s="11">
        <v>0.05</v>
      </c>
      <c r="I311" s="11">
        <v>10.53</v>
      </c>
      <c r="J311" s="11">
        <v>0.04</v>
      </c>
      <c r="K311" s="11">
        <v>0.26</v>
      </c>
      <c r="L311" s="11">
        <v>26.93</v>
      </c>
      <c r="M311" s="11">
        <v>50.03</v>
      </c>
      <c r="N311" s="11">
        <v>15.81</v>
      </c>
      <c r="O311" s="11">
        <v>0.57999999999999996</v>
      </c>
    </row>
    <row r="312" spans="1:15" ht="16.5" thickBot="1" x14ac:dyDescent="0.3">
      <c r="A312" s="6">
        <v>193</v>
      </c>
      <c r="B312" s="7" t="s">
        <v>173</v>
      </c>
      <c r="C312" s="7">
        <v>230</v>
      </c>
      <c r="D312" s="8">
        <v>11.68</v>
      </c>
      <c r="E312" s="8">
        <v>11.47</v>
      </c>
      <c r="F312" s="8">
        <v>19.89</v>
      </c>
      <c r="G312" s="8">
        <v>362.86</v>
      </c>
      <c r="H312" s="8"/>
      <c r="I312" s="8"/>
      <c r="J312" s="8"/>
      <c r="K312" s="8"/>
      <c r="L312" s="8"/>
      <c r="M312" s="8"/>
      <c r="N312" s="8"/>
      <c r="O312" s="8"/>
    </row>
    <row r="313" spans="1:15" ht="16.5" thickBot="1" x14ac:dyDescent="0.3">
      <c r="A313" s="20">
        <v>28</v>
      </c>
      <c r="B313" s="7" t="s">
        <v>174</v>
      </c>
      <c r="C313" s="7">
        <v>100</v>
      </c>
      <c r="D313" s="8">
        <v>1.4</v>
      </c>
      <c r="E313" s="8">
        <v>7.24</v>
      </c>
      <c r="F313" s="8">
        <v>9.11</v>
      </c>
      <c r="G313" s="8">
        <v>89.67</v>
      </c>
      <c r="H313" s="8"/>
      <c r="I313" s="8"/>
      <c r="J313" s="8"/>
      <c r="K313" s="8"/>
      <c r="L313" s="8"/>
      <c r="M313" s="8"/>
      <c r="N313" s="8"/>
      <c r="O313" s="8"/>
    </row>
    <row r="314" spans="1:15" ht="16.5" thickBot="1" x14ac:dyDescent="0.3">
      <c r="A314" s="9">
        <v>294</v>
      </c>
      <c r="B314" s="7" t="s">
        <v>157</v>
      </c>
      <c r="C314" s="11">
        <v>200</v>
      </c>
      <c r="D314" s="10">
        <v>0.08</v>
      </c>
      <c r="E314" s="11">
        <v>0.01</v>
      </c>
      <c r="F314" s="11">
        <v>15.31</v>
      </c>
      <c r="G314" s="11">
        <v>61.62</v>
      </c>
      <c r="H314" s="11">
        <v>0.11</v>
      </c>
      <c r="I314" s="11"/>
      <c r="J314" s="11"/>
      <c r="K314" s="11">
        <v>0.98</v>
      </c>
      <c r="L314" s="11">
        <v>17.25</v>
      </c>
      <c r="M314" s="11">
        <v>65.25</v>
      </c>
      <c r="N314" s="11">
        <v>24.75</v>
      </c>
      <c r="O314" s="11">
        <v>1.5</v>
      </c>
    </row>
    <row r="315" spans="1:15" ht="16.5" thickBot="1" x14ac:dyDescent="0.3">
      <c r="A315" s="111" t="s">
        <v>32</v>
      </c>
      <c r="B315" s="113"/>
      <c r="C315" s="4">
        <f>C309+C310+C311+C312+C313+C314</f>
        <v>858</v>
      </c>
      <c r="D315" s="4">
        <f>D309+D310+D311+D312+D313+D314</f>
        <v>24.939999999999998</v>
      </c>
      <c r="E315" s="4">
        <f t="shared" ref="E315:O315" si="54">E309+E310+E311+E312+E313+E314</f>
        <v>24.98</v>
      </c>
      <c r="F315" s="4">
        <f t="shared" si="54"/>
        <v>81.510000000000005</v>
      </c>
      <c r="G315" s="4">
        <f t="shared" si="54"/>
        <v>953.06</v>
      </c>
      <c r="H315" s="4">
        <f t="shared" si="54"/>
        <v>0.26</v>
      </c>
      <c r="I315" s="4">
        <f t="shared" si="54"/>
        <v>16.45</v>
      </c>
      <c r="J315" s="4">
        <f t="shared" si="54"/>
        <v>0.26</v>
      </c>
      <c r="K315" s="4">
        <f t="shared" si="54"/>
        <v>5.6</v>
      </c>
      <c r="L315" s="4">
        <f t="shared" si="54"/>
        <v>86.34</v>
      </c>
      <c r="M315" s="4">
        <f t="shared" si="54"/>
        <v>199.18</v>
      </c>
      <c r="N315" s="4">
        <f t="shared" si="54"/>
        <v>73.62</v>
      </c>
      <c r="O315" s="4">
        <f t="shared" si="54"/>
        <v>3.82</v>
      </c>
    </row>
    <row r="316" spans="1:15" ht="16.5" thickBot="1" x14ac:dyDescent="0.3">
      <c r="A316" s="36"/>
      <c r="B316" s="29"/>
      <c r="C316" s="122" t="s">
        <v>108</v>
      </c>
      <c r="D316" s="123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  <c r="O316" s="124"/>
    </row>
    <row r="317" spans="1:15" ht="16.5" thickBot="1" x14ac:dyDescent="0.3">
      <c r="A317" s="13">
        <v>300</v>
      </c>
      <c r="B317" s="53" t="s">
        <v>52</v>
      </c>
      <c r="C317" s="40">
        <v>200</v>
      </c>
      <c r="D317" s="3">
        <v>0.12</v>
      </c>
      <c r="E317" s="3">
        <v>0</v>
      </c>
      <c r="F317" s="3">
        <v>12.04</v>
      </c>
      <c r="G317" s="3">
        <v>48.64</v>
      </c>
      <c r="H317" s="50">
        <v>0.02</v>
      </c>
      <c r="I317" s="50">
        <v>0.28000000000000003</v>
      </c>
      <c r="J317" s="50">
        <v>0</v>
      </c>
      <c r="K317" s="50">
        <v>0.05</v>
      </c>
      <c r="L317" s="50">
        <v>92.34</v>
      </c>
      <c r="M317" s="50">
        <v>68.08</v>
      </c>
      <c r="N317" s="50">
        <v>13.52</v>
      </c>
      <c r="O317" s="18">
        <v>0.23</v>
      </c>
    </row>
    <row r="318" spans="1:15" ht="16.5" thickBot="1" x14ac:dyDescent="0.3">
      <c r="A318" s="36"/>
      <c r="B318" s="53" t="s">
        <v>124</v>
      </c>
      <c r="C318" s="40">
        <v>75</v>
      </c>
      <c r="D318" s="39">
        <v>2.48</v>
      </c>
      <c r="E318" s="40">
        <v>29.63</v>
      </c>
      <c r="F318" s="39">
        <v>38.479999999999997</v>
      </c>
      <c r="G318" s="40">
        <v>430.42</v>
      </c>
      <c r="H318" s="39"/>
      <c r="I318" s="32"/>
      <c r="J318" s="32"/>
      <c r="K318" s="33"/>
      <c r="L318" s="33"/>
      <c r="M318" s="32"/>
      <c r="N318" s="33"/>
      <c r="O318" s="5"/>
    </row>
    <row r="319" spans="1:15" ht="16.5" thickBot="1" x14ac:dyDescent="0.3">
      <c r="A319" s="73"/>
      <c r="B319" s="79"/>
      <c r="C319" s="79"/>
      <c r="D319" s="79"/>
      <c r="E319" s="79"/>
      <c r="F319" s="79"/>
      <c r="G319" s="80"/>
      <c r="H319" s="33"/>
      <c r="I319" s="32"/>
      <c r="J319" s="32"/>
      <c r="K319" s="33"/>
      <c r="L319" s="33"/>
      <c r="M319" s="32"/>
      <c r="N319" s="33"/>
      <c r="O319" s="5"/>
    </row>
    <row r="320" spans="1:15" ht="16.5" thickBot="1" x14ac:dyDescent="0.3">
      <c r="A320" s="77"/>
      <c r="B320" s="78" t="s">
        <v>112</v>
      </c>
      <c r="C320" s="91">
        <f>C317+C318+'[1]от 12-17 лет школа'!C204</f>
        <v>275</v>
      </c>
      <c r="D320" s="33">
        <f>D317+D318+'[1]от 12-17 лет школа'!D204</f>
        <v>2.6</v>
      </c>
      <c r="E320" s="33">
        <f>E317+E318+'[1]от 12-17 лет школа'!E204</f>
        <v>29.63</v>
      </c>
      <c r="F320" s="33">
        <f>F317+F318+'[1]от 12-17 лет школа'!F204</f>
        <v>50.519999999999996</v>
      </c>
      <c r="G320" s="33">
        <f>G317+G318+'[1]от 12-17 лет школа'!G204</f>
        <v>479.06</v>
      </c>
      <c r="H320" s="33">
        <f t="shared" ref="H320:O320" si="55">H317+H318+H319</f>
        <v>0.02</v>
      </c>
      <c r="I320" s="33">
        <f t="shared" si="55"/>
        <v>0.28000000000000003</v>
      </c>
      <c r="J320" s="33">
        <f t="shared" si="55"/>
        <v>0</v>
      </c>
      <c r="K320" s="33">
        <f t="shared" si="55"/>
        <v>0.05</v>
      </c>
      <c r="L320" s="33">
        <f t="shared" si="55"/>
        <v>92.34</v>
      </c>
      <c r="M320" s="33">
        <f t="shared" si="55"/>
        <v>68.08</v>
      </c>
      <c r="N320" s="33">
        <f t="shared" si="55"/>
        <v>13.52</v>
      </c>
      <c r="O320" s="33">
        <f t="shared" si="55"/>
        <v>0.23</v>
      </c>
    </row>
    <row r="321" spans="1:15" ht="16.5" thickBot="1" x14ac:dyDescent="0.3">
      <c r="A321" s="36"/>
      <c r="B321" s="106" t="s">
        <v>87</v>
      </c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8"/>
    </row>
    <row r="322" spans="1:15" ht="16.5" thickBot="1" x14ac:dyDescent="0.3">
      <c r="A322" s="36">
        <v>235</v>
      </c>
      <c r="B322" s="47" t="s">
        <v>122</v>
      </c>
      <c r="C322" s="40">
        <v>200</v>
      </c>
      <c r="D322" s="39">
        <v>10.79</v>
      </c>
      <c r="E322" s="40">
        <v>9.44</v>
      </c>
      <c r="F322" s="11">
        <v>57.19</v>
      </c>
      <c r="G322" s="40">
        <v>244.4</v>
      </c>
      <c r="H322" s="39">
        <v>4.5599999999999996</v>
      </c>
      <c r="I322" s="39">
        <v>4.5599999999999996</v>
      </c>
      <c r="J322" s="39">
        <v>4.5599999999999996</v>
      </c>
      <c r="K322" s="39">
        <v>4.5599999999999996</v>
      </c>
      <c r="L322" s="39">
        <v>4.5599999999999996</v>
      </c>
      <c r="M322" s="39">
        <v>4.5599999999999996</v>
      </c>
      <c r="N322" s="39">
        <v>4.5599999999999996</v>
      </c>
      <c r="O322" s="39">
        <v>4.5599999999999996</v>
      </c>
    </row>
    <row r="323" spans="1:15" ht="16.5" thickBot="1" x14ac:dyDescent="0.3">
      <c r="A323" s="36">
        <v>202</v>
      </c>
      <c r="B323" s="74" t="s">
        <v>175</v>
      </c>
      <c r="C323" s="44">
        <v>120</v>
      </c>
      <c r="D323" s="44">
        <v>23.39</v>
      </c>
      <c r="E323" s="44">
        <v>3.24</v>
      </c>
      <c r="F323" s="44">
        <v>37.049999999999997</v>
      </c>
      <c r="G323" s="44">
        <v>235.37</v>
      </c>
      <c r="H323" s="44">
        <v>0.02</v>
      </c>
      <c r="I323" s="44">
        <v>0.78</v>
      </c>
      <c r="J323" s="45">
        <v>0.01</v>
      </c>
      <c r="K323" s="44">
        <v>0</v>
      </c>
      <c r="L323" s="44">
        <v>74.099999999999994</v>
      </c>
      <c r="M323" s="44">
        <v>55.2</v>
      </c>
      <c r="N323" s="44">
        <v>9.3000000000000007</v>
      </c>
      <c r="O323" s="18">
        <v>0.21</v>
      </c>
    </row>
    <row r="324" spans="1:15" ht="16.5" thickBot="1" x14ac:dyDescent="0.3">
      <c r="A324" s="13">
        <v>300</v>
      </c>
      <c r="B324" s="53" t="s">
        <v>52</v>
      </c>
      <c r="C324" s="54">
        <v>200</v>
      </c>
      <c r="D324" s="3">
        <v>0.12</v>
      </c>
      <c r="E324" s="3">
        <v>0</v>
      </c>
      <c r="F324" s="3">
        <v>12.04</v>
      </c>
      <c r="G324" s="3">
        <v>48.64</v>
      </c>
      <c r="H324" s="44">
        <v>0.02</v>
      </c>
      <c r="I324" s="44">
        <v>0.78</v>
      </c>
      <c r="J324" s="45">
        <v>0.01</v>
      </c>
      <c r="K324" s="44">
        <v>0</v>
      </c>
      <c r="L324" s="44">
        <v>74.099999999999994</v>
      </c>
      <c r="M324" s="44">
        <v>55.2</v>
      </c>
      <c r="N324" s="44">
        <v>9.3000000000000007</v>
      </c>
      <c r="O324" s="18">
        <v>0.21</v>
      </c>
    </row>
    <row r="325" spans="1:15" ht="16.5" thickBot="1" x14ac:dyDescent="0.3">
      <c r="A325" s="38"/>
      <c r="B325" s="10" t="s">
        <v>50</v>
      </c>
      <c r="C325" s="11">
        <v>20</v>
      </c>
      <c r="D325" s="11">
        <v>1.32</v>
      </c>
      <c r="E325" s="11">
        <v>0.24</v>
      </c>
      <c r="F325" s="11">
        <v>6.68</v>
      </c>
      <c r="G325" s="11">
        <v>34.799999999999997</v>
      </c>
      <c r="H325" s="7">
        <v>0.14000000000000001</v>
      </c>
      <c r="I325" s="7">
        <v>7.58</v>
      </c>
      <c r="J325" s="7">
        <v>0.39</v>
      </c>
      <c r="K325" s="7">
        <v>0.56999999999999995</v>
      </c>
      <c r="L325" s="7">
        <v>25.67</v>
      </c>
      <c r="M325" s="7">
        <v>92.71</v>
      </c>
      <c r="N325" s="7">
        <v>30.16</v>
      </c>
      <c r="O325" s="7">
        <v>1.29</v>
      </c>
    </row>
    <row r="326" spans="1:15" ht="16.5" thickBot="1" x14ac:dyDescent="0.3">
      <c r="A326" s="9">
        <v>30</v>
      </c>
      <c r="B326" s="7" t="s">
        <v>80</v>
      </c>
      <c r="C326" s="8">
        <v>100</v>
      </c>
      <c r="D326" s="12">
        <v>0.85</v>
      </c>
      <c r="E326" s="8">
        <v>5.08</v>
      </c>
      <c r="F326" s="8">
        <v>3.31</v>
      </c>
      <c r="G326" s="8">
        <v>61.5</v>
      </c>
      <c r="H326" s="11"/>
      <c r="I326" s="11"/>
      <c r="J326" s="11"/>
      <c r="K326" s="11"/>
      <c r="L326" s="11"/>
      <c r="M326" s="11"/>
      <c r="N326" s="11"/>
      <c r="O326" s="11"/>
    </row>
    <row r="327" spans="1:15" ht="16.5" thickBot="1" x14ac:dyDescent="0.3">
      <c r="A327" s="36"/>
      <c r="B327" s="29" t="s">
        <v>88</v>
      </c>
      <c r="C327" s="32">
        <f>C322+C323+C324+C325+C326</f>
        <v>640</v>
      </c>
      <c r="D327" s="32">
        <f>D322+D323+D324+D325+D326</f>
        <v>36.47</v>
      </c>
      <c r="E327" s="32">
        <f t="shared" ref="E327:O327" si="56">E322+E323+E324+E325+E326</f>
        <v>18</v>
      </c>
      <c r="F327" s="32">
        <f t="shared" si="56"/>
        <v>116.27000000000001</v>
      </c>
      <c r="G327" s="32">
        <f t="shared" si="56"/>
        <v>624.70999999999992</v>
      </c>
      <c r="H327" s="32">
        <f t="shared" si="56"/>
        <v>4.7399999999999984</v>
      </c>
      <c r="I327" s="32">
        <f t="shared" si="56"/>
        <v>13.7</v>
      </c>
      <c r="J327" s="32">
        <f t="shared" si="56"/>
        <v>4.9699999999999989</v>
      </c>
      <c r="K327" s="32">
        <f t="shared" si="56"/>
        <v>5.13</v>
      </c>
      <c r="L327" s="32">
        <f t="shared" si="56"/>
        <v>178.43</v>
      </c>
      <c r="M327" s="32">
        <f t="shared" si="56"/>
        <v>207.67000000000002</v>
      </c>
      <c r="N327" s="32">
        <f t="shared" si="56"/>
        <v>53.32</v>
      </c>
      <c r="O327" s="32">
        <f t="shared" si="56"/>
        <v>6.27</v>
      </c>
    </row>
    <row r="328" spans="1:15" ht="16.5" customHeight="1" thickBot="1" x14ac:dyDescent="0.3">
      <c r="A328" s="106" t="s">
        <v>126</v>
      </c>
      <c r="B328" s="108"/>
      <c r="C328" s="16">
        <f>C327+C320+C315+C307+C304</f>
        <v>2603</v>
      </c>
      <c r="D328" s="5">
        <f>D327+D320+D315+D307+D304</f>
        <v>80.559999999999988</v>
      </c>
      <c r="E328" s="5">
        <f t="shared" ref="E328:O328" si="57">E327+E320+E315+E307+E304</f>
        <v>91.62</v>
      </c>
      <c r="F328" s="5">
        <f t="shared" si="57"/>
        <v>337.47</v>
      </c>
      <c r="G328" s="5">
        <f t="shared" si="57"/>
        <v>2925.19</v>
      </c>
      <c r="H328" s="5">
        <f t="shared" si="57"/>
        <v>5.2299999999999978</v>
      </c>
      <c r="I328" s="5">
        <f t="shared" si="57"/>
        <v>41.64</v>
      </c>
      <c r="J328" s="5">
        <f t="shared" si="57"/>
        <v>5.2999999999999989</v>
      </c>
      <c r="K328" s="5">
        <f t="shared" si="57"/>
        <v>14.16</v>
      </c>
      <c r="L328" s="5">
        <f t="shared" si="57"/>
        <v>511.08000000000004</v>
      </c>
      <c r="M328" s="5">
        <f t="shared" si="57"/>
        <v>748.05</v>
      </c>
      <c r="N328" s="5">
        <f t="shared" si="57"/>
        <v>206.14000000000001</v>
      </c>
      <c r="O328" s="5">
        <f t="shared" si="57"/>
        <v>15.18</v>
      </c>
    </row>
    <row r="329" spans="1:15" ht="16.5" customHeight="1" thickBot="1" x14ac:dyDescent="0.3">
      <c r="A329" s="104" t="s">
        <v>8</v>
      </c>
      <c r="B329" s="104" t="s">
        <v>9</v>
      </c>
      <c r="C329" s="104" t="s">
        <v>10</v>
      </c>
      <c r="D329" s="106" t="s">
        <v>11</v>
      </c>
      <c r="E329" s="107"/>
      <c r="F329" s="108"/>
      <c r="G329" s="104" t="s">
        <v>12</v>
      </c>
      <c r="H329" s="106" t="s">
        <v>13</v>
      </c>
      <c r="I329" s="107"/>
      <c r="J329" s="107"/>
      <c r="K329" s="108"/>
      <c r="L329" s="106" t="s">
        <v>14</v>
      </c>
      <c r="M329" s="107"/>
      <c r="N329" s="107"/>
      <c r="O329" s="108"/>
    </row>
    <row r="330" spans="1:15" ht="16.5" thickBot="1" x14ac:dyDescent="0.3">
      <c r="A330" s="105"/>
      <c r="B330" s="105"/>
      <c r="C330" s="105"/>
      <c r="D330" s="16" t="s">
        <v>15</v>
      </c>
      <c r="E330" s="16" t="s">
        <v>16</v>
      </c>
      <c r="F330" s="16" t="s">
        <v>17</v>
      </c>
      <c r="G330" s="105"/>
      <c r="H330" s="16" t="s">
        <v>18</v>
      </c>
      <c r="I330" s="16" t="s">
        <v>19</v>
      </c>
      <c r="J330" s="16" t="s">
        <v>20</v>
      </c>
      <c r="K330" s="16" t="s">
        <v>21</v>
      </c>
      <c r="L330" s="16" t="s">
        <v>22</v>
      </c>
      <c r="M330" s="16" t="s">
        <v>23</v>
      </c>
      <c r="N330" s="16" t="s">
        <v>24</v>
      </c>
      <c r="O330" s="16" t="s">
        <v>25</v>
      </c>
    </row>
    <row r="331" spans="1:15" ht="16.5" thickBot="1" x14ac:dyDescent="0.3">
      <c r="A331" s="109" t="s">
        <v>44</v>
      </c>
      <c r="B331" s="110"/>
      <c r="C331" s="17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</row>
    <row r="332" spans="1:15" ht="16.5" thickBot="1" x14ac:dyDescent="0.3">
      <c r="A332" s="111" t="s">
        <v>27</v>
      </c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3"/>
    </row>
    <row r="333" spans="1:15" ht="16.5" thickBot="1" x14ac:dyDescent="0.3">
      <c r="A333" s="20">
        <v>381</v>
      </c>
      <c r="B333" s="7" t="s">
        <v>177</v>
      </c>
      <c r="C333" s="1">
        <v>60</v>
      </c>
      <c r="D333" s="8">
        <v>1.32</v>
      </c>
      <c r="E333" s="8">
        <v>0.24</v>
      </c>
      <c r="F333" s="8">
        <v>6.68</v>
      </c>
      <c r="G333" s="8">
        <v>54.8</v>
      </c>
      <c r="H333" s="8">
        <v>0.16</v>
      </c>
      <c r="I333" s="8">
        <v>0</v>
      </c>
      <c r="J333" s="8">
        <v>0.02</v>
      </c>
      <c r="K333" s="8">
        <v>0.32</v>
      </c>
      <c r="L333" s="8">
        <v>10</v>
      </c>
      <c r="M333" s="8">
        <v>109.58</v>
      </c>
      <c r="N333" s="8">
        <v>65.569999999999993</v>
      </c>
      <c r="O333" s="8">
        <v>2.2000000000000002</v>
      </c>
    </row>
    <row r="334" spans="1:15" ht="16.5" thickBot="1" x14ac:dyDescent="0.3">
      <c r="A334" s="9">
        <v>365</v>
      </c>
      <c r="B334" s="10" t="s">
        <v>58</v>
      </c>
      <c r="C334" s="1">
        <v>10</v>
      </c>
      <c r="D334" s="11">
        <v>0.1</v>
      </c>
      <c r="E334" s="11">
        <v>7.2</v>
      </c>
      <c r="F334" s="11">
        <v>0.1</v>
      </c>
      <c r="G334" s="11">
        <v>66</v>
      </c>
      <c r="H334" s="11">
        <v>0.01</v>
      </c>
      <c r="I334" s="11">
        <v>0.09</v>
      </c>
      <c r="J334" s="11">
        <v>0.03</v>
      </c>
      <c r="K334" s="11">
        <v>0.06</v>
      </c>
      <c r="L334" s="11">
        <v>105</v>
      </c>
      <c r="M334" s="11">
        <v>105</v>
      </c>
      <c r="N334" s="11">
        <v>4.95</v>
      </c>
      <c r="O334" s="11">
        <v>0.12</v>
      </c>
    </row>
    <row r="335" spans="1:15" ht="16.5" thickBot="1" x14ac:dyDescent="0.3">
      <c r="A335" s="6">
        <v>102</v>
      </c>
      <c r="B335" s="7" t="s">
        <v>176</v>
      </c>
      <c r="C335" s="12">
        <v>250</v>
      </c>
      <c r="D335" s="8">
        <v>8.89</v>
      </c>
      <c r="E335" s="8">
        <v>6.98</v>
      </c>
      <c r="F335" s="8">
        <v>44.23</v>
      </c>
      <c r="G335" s="8">
        <v>412.54</v>
      </c>
      <c r="H335" s="8">
        <v>0</v>
      </c>
      <c r="I335" s="8">
        <v>0</v>
      </c>
      <c r="J335" s="8">
        <v>0</v>
      </c>
      <c r="K335" s="8">
        <v>0</v>
      </c>
      <c r="L335" s="8">
        <v>4.1399999999999997</v>
      </c>
      <c r="M335" s="8">
        <v>2.4</v>
      </c>
      <c r="N335" s="8">
        <v>1.8</v>
      </c>
      <c r="O335" s="8">
        <v>0.3</v>
      </c>
    </row>
    <row r="336" spans="1:15" ht="16.5" thickBot="1" x14ac:dyDescent="0.3">
      <c r="A336" s="6">
        <v>295</v>
      </c>
      <c r="B336" s="7" t="s">
        <v>132</v>
      </c>
      <c r="C336" s="12">
        <v>200</v>
      </c>
      <c r="D336" s="8">
        <v>4.7300000000000004</v>
      </c>
      <c r="E336" s="8">
        <v>2.09</v>
      </c>
      <c r="F336" s="8">
        <v>11.88</v>
      </c>
      <c r="G336" s="8">
        <v>148.44</v>
      </c>
      <c r="H336" s="11">
        <v>0.11</v>
      </c>
      <c r="I336" s="11"/>
      <c r="J336" s="11"/>
      <c r="K336" s="11">
        <v>0.98</v>
      </c>
      <c r="L336" s="11">
        <v>17.25</v>
      </c>
      <c r="M336" s="11">
        <v>65.25</v>
      </c>
      <c r="N336" s="11">
        <v>24.75</v>
      </c>
      <c r="O336" s="11">
        <v>1.5</v>
      </c>
    </row>
    <row r="337" spans="1:15" ht="16.5" thickBot="1" x14ac:dyDescent="0.3">
      <c r="A337" s="20"/>
      <c r="B337" s="7"/>
      <c r="C337" s="12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6.5" thickBot="1" x14ac:dyDescent="0.3">
      <c r="A338" s="111" t="s">
        <v>30</v>
      </c>
      <c r="B338" s="113"/>
      <c r="C338" s="4">
        <f>C333+C334+C335+C336+C337</f>
        <v>520</v>
      </c>
      <c r="D338" s="15">
        <f>D333+D334+D335+D336+D337</f>
        <v>15.040000000000001</v>
      </c>
      <c r="E338" s="15">
        <f t="shared" ref="E338:O338" si="58">E333+E334+E335+E336+E337</f>
        <v>16.510000000000002</v>
      </c>
      <c r="F338" s="15">
        <f t="shared" si="58"/>
        <v>62.89</v>
      </c>
      <c r="G338" s="15">
        <f t="shared" si="58"/>
        <v>681.78</v>
      </c>
      <c r="H338" s="15">
        <f t="shared" si="58"/>
        <v>0.28000000000000003</v>
      </c>
      <c r="I338" s="15">
        <f t="shared" si="58"/>
        <v>0.09</v>
      </c>
      <c r="J338" s="15">
        <f t="shared" si="58"/>
        <v>0.05</v>
      </c>
      <c r="K338" s="15">
        <f t="shared" si="58"/>
        <v>1.3599999999999999</v>
      </c>
      <c r="L338" s="15">
        <f t="shared" si="58"/>
        <v>136.38999999999999</v>
      </c>
      <c r="M338" s="15">
        <f t="shared" si="58"/>
        <v>282.23</v>
      </c>
      <c r="N338" s="15">
        <f t="shared" si="58"/>
        <v>97.07</v>
      </c>
      <c r="O338" s="15">
        <f t="shared" si="58"/>
        <v>4.12</v>
      </c>
    </row>
    <row r="339" spans="1:15" ht="16.5" thickBot="1" x14ac:dyDescent="0.3">
      <c r="A339" s="88"/>
      <c r="B339" s="90"/>
      <c r="C339" s="111" t="s">
        <v>93</v>
      </c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3"/>
    </row>
    <row r="340" spans="1:15" ht="16.5" thickBot="1" x14ac:dyDescent="0.3">
      <c r="A340" s="49">
        <v>293</v>
      </c>
      <c r="B340" s="35" t="s">
        <v>63</v>
      </c>
      <c r="C340" s="14">
        <v>200</v>
      </c>
      <c r="D340" s="3">
        <v>2</v>
      </c>
      <c r="E340" s="3">
        <v>0.2</v>
      </c>
      <c r="F340" s="3">
        <v>5.8</v>
      </c>
      <c r="G340" s="3">
        <v>36</v>
      </c>
      <c r="H340" s="49">
        <v>0.02</v>
      </c>
      <c r="I340" s="49">
        <v>0.28000000000000003</v>
      </c>
      <c r="J340" s="49">
        <v>0</v>
      </c>
      <c r="K340" s="49">
        <v>0.05</v>
      </c>
      <c r="L340" s="49">
        <v>92.34</v>
      </c>
      <c r="M340" s="49">
        <v>68.08</v>
      </c>
      <c r="N340" s="49">
        <v>13.52</v>
      </c>
      <c r="O340" s="52">
        <v>0.23</v>
      </c>
    </row>
    <row r="341" spans="1:15" ht="16.5" thickBot="1" x14ac:dyDescent="0.3">
      <c r="A341" s="88"/>
      <c r="B341" s="55" t="s">
        <v>94</v>
      </c>
      <c r="C341" s="26">
        <v>200</v>
      </c>
      <c r="D341" s="28">
        <v>0.98</v>
      </c>
      <c r="E341" s="28">
        <v>0.01</v>
      </c>
      <c r="F341" s="28">
        <v>10.63</v>
      </c>
      <c r="G341" s="28">
        <v>43.19</v>
      </c>
      <c r="H341" s="28">
        <v>0</v>
      </c>
      <c r="I341" s="28">
        <v>0</v>
      </c>
      <c r="J341" s="24">
        <v>0.05</v>
      </c>
      <c r="K341" s="28">
        <v>0.1</v>
      </c>
      <c r="L341" s="28">
        <v>2.4</v>
      </c>
      <c r="M341" s="28">
        <v>3</v>
      </c>
      <c r="N341" s="28">
        <v>0.05</v>
      </c>
      <c r="O341" s="15">
        <v>0.02</v>
      </c>
    </row>
    <row r="342" spans="1:15" ht="16.5" thickBot="1" x14ac:dyDescent="0.3">
      <c r="A342" s="111" t="s">
        <v>31</v>
      </c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3"/>
    </row>
    <row r="343" spans="1:15" ht="16.5" thickBot="1" x14ac:dyDescent="0.3">
      <c r="A343" s="21"/>
      <c r="B343" s="10" t="s">
        <v>29</v>
      </c>
      <c r="C343" s="1">
        <v>50</v>
      </c>
      <c r="D343" s="8">
        <v>4.7</v>
      </c>
      <c r="E343" s="8">
        <v>1.2</v>
      </c>
      <c r="F343" s="8">
        <v>11.51</v>
      </c>
      <c r="G343" s="8">
        <v>229.01</v>
      </c>
      <c r="H343" s="11">
        <v>0.01</v>
      </c>
      <c r="I343" s="11">
        <v>1.1100000000000001</v>
      </c>
      <c r="J343" s="11">
        <v>0</v>
      </c>
      <c r="K343" s="11">
        <v>2.69</v>
      </c>
      <c r="L343" s="11">
        <v>18.52</v>
      </c>
      <c r="M343" s="11">
        <v>21.32</v>
      </c>
      <c r="N343" s="11">
        <v>10.78</v>
      </c>
      <c r="O343" s="11">
        <v>0.68</v>
      </c>
    </row>
    <row r="344" spans="1:15" ht="16.5" thickBot="1" x14ac:dyDescent="0.3">
      <c r="A344" s="6">
        <v>67</v>
      </c>
      <c r="B344" s="7" t="s">
        <v>34</v>
      </c>
      <c r="C344" s="12">
        <v>300</v>
      </c>
      <c r="D344" s="7">
        <v>2.94</v>
      </c>
      <c r="E344" s="8">
        <v>5.19</v>
      </c>
      <c r="F344" s="8">
        <v>11.35</v>
      </c>
      <c r="G344" s="8">
        <v>116.95</v>
      </c>
      <c r="H344" s="8">
        <v>0.24</v>
      </c>
      <c r="I344" s="8">
        <v>9.18</v>
      </c>
      <c r="J344" s="8">
        <v>0.28000000000000003</v>
      </c>
      <c r="K344" s="8">
        <v>1.6</v>
      </c>
      <c r="L344" s="8">
        <v>23.41</v>
      </c>
      <c r="M344" s="8">
        <v>146.34</v>
      </c>
      <c r="N344" s="8">
        <v>35.36</v>
      </c>
      <c r="O344" s="8">
        <v>1.79</v>
      </c>
    </row>
    <row r="345" spans="1:15" ht="16.5" thickBot="1" x14ac:dyDescent="0.3">
      <c r="A345" s="9">
        <v>181</v>
      </c>
      <c r="B345" s="10" t="s">
        <v>178</v>
      </c>
      <c r="C345" s="1">
        <v>300</v>
      </c>
      <c r="D345" s="11">
        <v>15.28</v>
      </c>
      <c r="E345" s="11">
        <v>12.93</v>
      </c>
      <c r="F345" s="11">
        <v>26.34</v>
      </c>
      <c r="G345" s="11">
        <v>389.35</v>
      </c>
      <c r="H345" s="11">
        <v>0.28000000000000003</v>
      </c>
      <c r="I345" s="11">
        <v>6.67</v>
      </c>
      <c r="J345" s="11">
        <v>8.34</v>
      </c>
      <c r="K345" s="11">
        <v>1.03</v>
      </c>
      <c r="L345" s="11">
        <v>47.06</v>
      </c>
      <c r="M345" s="11">
        <v>299.61</v>
      </c>
      <c r="N345" s="11">
        <v>19.59</v>
      </c>
      <c r="O345" s="11">
        <v>6.05</v>
      </c>
    </row>
    <row r="346" spans="1:15" ht="16.5" thickBot="1" x14ac:dyDescent="0.3">
      <c r="A346" s="6">
        <v>9</v>
      </c>
      <c r="B346" s="7" t="s">
        <v>179</v>
      </c>
      <c r="C346" s="12">
        <v>100</v>
      </c>
      <c r="D346" s="8">
        <v>0.14000000000000001</v>
      </c>
      <c r="E346" s="8">
        <v>5.08</v>
      </c>
      <c r="F346" s="8">
        <v>10.38</v>
      </c>
      <c r="G346" s="8">
        <v>136.80000000000001</v>
      </c>
      <c r="H346" s="8">
        <v>0.02</v>
      </c>
      <c r="I346" s="8">
        <v>0</v>
      </c>
      <c r="J346" s="8">
        <v>0.01</v>
      </c>
      <c r="K346" s="8">
        <v>0.14000000000000001</v>
      </c>
      <c r="L346" s="8">
        <v>2.75</v>
      </c>
      <c r="M346" s="8">
        <v>37.46</v>
      </c>
      <c r="N346" s="8">
        <v>12.17</v>
      </c>
      <c r="O346" s="8">
        <v>0.25</v>
      </c>
    </row>
    <row r="347" spans="1:15" ht="16.5" thickBot="1" x14ac:dyDescent="0.3">
      <c r="A347" s="9">
        <v>283</v>
      </c>
      <c r="B347" s="10" t="s">
        <v>62</v>
      </c>
      <c r="C347" s="1">
        <v>200</v>
      </c>
      <c r="D347" s="1">
        <v>0.56000000000000005</v>
      </c>
      <c r="E347" s="11">
        <v>0</v>
      </c>
      <c r="F347" s="11">
        <v>27.89</v>
      </c>
      <c r="G347" s="11">
        <v>113.79</v>
      </c>
      <c r="H347" s="8">
        <v>0.02</v>
      </c>
      <c r="I347" s="8">
        <v>7.8</v>
      </c>
      <c r="J347" s="8">
        <v>0</v>
      </c>
      <c r="K347" s="8">
        <v>0.11</v>
      </c>
      <c r="L347" s="8">
        <v>11.4</v>
      </c>
      <c r="M347" s="8">
        <v>7.04</v>
      </c>
      <c r="N347" s="8">
        <v>5.34</v>
      </c>
      <c r="O347" s="8">
        <v>1.2</v>
      </c>
    </row>
    <row r="348" spans="1:15" ht="16.5" thickBot="1" x14ac:dyDescent="0.3">
      <c r="A348" s="111" t="s">
        <v>32</v>
      </c>
      <c r="B348" s="113"/>
      <c r="C348" s="4">
        <f>C343+C344+C345+C346+C347</f>
        <v>950</v>
      </c>
      <c r="D348" s="5">
        <f>D343+D344+D345+D346+D347</f>
        <v>23.62</v>
      </c>
      <c r="E348" s="5">
        <f t="shared" ref="E348:O348" si="59">E343+E344+E345+E346+E347</f>
        <v>24.4</v>
      </c>
      <c r="F348" s="5">
        <f t="shared" si="59"/>
        <v>87.47</v>
      </c>
      <c r="G348" s="5">
        <f t="shared" si="59"/>
        <v>985.89999999999986</v>
      </c>
      <c r="H348" s="5">
        <f t="shared" si="59"/>
        <v>0.57000000000000006</v>
      </c>
      <c r="I348" s="5">
        <f t="shared" si="59"/>
        <v>24.76</v>
      </c>
      <c r="J348" s="5">
        <f t="shared" si="59"/>
        <v>8.629999999999999</v>
      </c>
      <c r="K348" s="5">
        <f t="shared" si="59"/>
        <v>5.57</v>
      </c>
      <c r="L348" s="5">
        <f t="shared" si="59"/>
        <v>103.14000000000001</v>
      </c>
      <c r="M348" s="5">
        <f t="shared" si="59"/>
        <v>511.77</v>
      </c>
      <c r="N348" s="5">
        <f t="shared" si="59"/>
        <v>83.240000000000009</v>
      </c>
      <c r="O348" s="5">
        <f t="shared" si="59"/>
        <v>9.9699999999999989</v>
      </c>
    </row>
    <row r="349" spans="1:15" ht="16.5" thickBot="1" x14ac:dyDescent="0.3">
      <c r="A349" s="56"/>
      <c r="B349" s="25"/>
      <c r="C349" s="111" t="s">
        <v>108</v>
      </c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3"/>
    </row>
    <row r="350" spans="1:15" ht="16.5" thickBot="1" x14ac:dyDescent="0.3">
      <c r="A350" s="49">
        <v>318</v>
      </c>
      <c r="B350" s="7" t="s">
        <v>180</v>
      </c>
      <c r="C350" s="12">
        <v>100</v>
      </c>
      <c r="D350" s="8">
        <v>6.81</v>
      </c>
      <c r="E350" s="8">
        <v>11.7</v>
      </c>
      <c r="F350" s="8">
        <v>67.67</v>
      </c>
      <c r="G350" s="8">
        <v>403.5</v>
      </c>
      <c r="H350" s="8">
        <v>0.16</v>
      </c>
      <c r="I350" s="8">
        <v>225</v>
      </c>
      <c r="J350" s="8">
        <v>29.1</v>
      </c>
      <c r="K350" s="8">
        <v>0</v>
      </c>
      <c r="L350" s="8">
        <v>30.98</v>
      </c>
      <c r="M350" s="8">
        <v>88.02</v>
      </c>
      <c r="N350" s="8">
        <v>26.28</v>
      </c>
      <c r="O350" s="8">
        <v>1.47</v>
      </c>
    </row>
    <row r="351" spans="1:15" ht="16.5" thickBot="1" x14ac:dyDescent="0.3">
      <c r="A351" s="13">
        <v>300</v>
      </c>
      <c r="B351" s="53" t="s">
        <v>52</v>
      </c>
      <c r="C351" s="54">
        <v>200</v>
      </c>
      <c r="D351" s="3">
        <v>0.12</v>
      </c>
      <c r="E351" s="3">
        <v>0</v>
      </c>
      <c r="F351" s="3">
        <v>12.04</v>
      </c>
      <c r="G351" s="3">
        <v>48.64</v>
      </c>
      <c r="H351" s="44">
        <v>0.02</v>
      </c>
      <c r="I351" s="44">
        <v>0.78</v>
      </c>
      <c r="J351" s="45">
        <v>0.01</v>
      </c>
      <c r="K351" s="44">
        <v>0</v>
      </c>
      <c r="L351" s="44">
        <v>74.099999999999994</v>
      </c>
      <c r="M351" s="44">
        <v>55.2</v>
      </c>
      <c r="N351" s="44">
        <v>9.3000000000000007</v>
      </c>
      <c r="O351" s="18">
        <v>0.21</v>
      </c>
    </row>
    <row r="352" spans="1:15" ht="16.5" thickBot="1" x14ac:dyDescent="0.3">
      <c r="A352" s="56"/>
      <c r="B352" s="55" t="s">
        <v>112</v>
      </c>
      <c r="C352" s="57">
        <f>C350+C351</f>
        <v>300</v>
      </c>
      <c r="D352" s="5">
        <f>D350+D351</f>
        <v>6.93</v>
      </c>
      <c r="E352" s="5">
        <f t="shared" ref="E352:O352" si="60">E350+E351</f>
        <v>11.7</v>
      </c>
      <c r="F352" s="5">
        <f t="shared" si="60"/>
        <v>79.710000000000008</v>
      </c>
      <c r="G352" s="5">
        <f t="shared" si="60"/>
        <v>452.14</v>
      </c>
      <c r="H352" s="5">
        <f t="shared" si="60"/>
        <v>0.18</v>
      </c>
      <c r="I352" s="5">
        <f t="shared" si="60"/>
        <v>225.78</v>
      </c>
      <c r="J352" s="5">
        <f t="shared" si="60"/>
        <v>29.110000000000003</v>
      </c>
      <c r="K352" s="5">
        <f t="shared" si="60"/>
        <v>0</v>
      </c>
      <c r="L352" s="5">
        <f t="shared" si="60"/>
        <v>105.08</v>
      </c>
      <c r="M352" s="5">
        <f t="shared" si="60"/>
        <v>143.22</v>
      </c>
      <c r="N352" s="5">
        <f t="shared" si="60"/>
        <v>35.58</v>
      </c>
      <c r="O352" s="5">
        <f t="shared" si="60"/>
        <v>1.68</v>
      </c>
    </row>
    <row r="353" spans="1:15" ht="16.5" thickBot="1" x14ac:dyDescent="0.3">
      <c r="A353" s="29"/>
      <c r="B353" s="106" t="s">
        <v>87</v>
      </c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8"/>
    </row>
    <row r="354" spans="1:15" ht="16.5" thickBot="1" x14ac:dyDescent="0.3">
      <c r="A354" s="36">
        <v>130</v>
      </c>
      <c r="B354" s="37" t="s">
        <v>127</v>
      </c>
      <c r="C354" s="38">
        <v>200</v>
      </c>
      <c r="D354" s="39">
        <v>14.25</v>
      </c>
      <c r="E354" s="39">
        <v>9.76</v>
      </c>
      <c r="F354" s="39">
        <v>31.9</v>
      </c>
      <c r="G354" s="39">
        <v>455.18</v>
      </c>
      <c r="H354" s="39"/>
      <c r="I354" s="39"/>
      <c r="J354" s="39"/>
      <c r="K354" s="39"/>
      <c r="L354" s="39"/>
      <c r="M354" s="39"/>
      <c r="N354" s="39"/>
      <c r="O354" s="39"/>
    </row>
    <row r="355" spans="1:15" ht="16.5" thickBot="1" x14ac:dyDescent="0.3">
      <c r="A355" s="36">
        <v>214</v>
      </c>
      <c r="B355" s="53" t="s">
        <v>128</v>
      </c>
      <c r="C355" s="54">
        <v>180</v>
      </c>
      <c r="D355" s="40">
        <v>16.309999999999999</v>
      </c>
      <c r="E355" s="40">
        <v>19.510000000000002</v>
      </c>
      <c r="F355" s="40">
        <v>51.02</v>
      </c>
      <c r="G355" s="40">
        <v>261.31</v>
      </c>
      <c r="H355" s="40"/>
      <c r="I355" s="40"/>
      <c r="J355" s="40"/>
      <c r="K355" s="40"/>
      <c r="L355" s="40"/>
      <c r="M355" s="40"/>
      <c r="N355" s="40"/>
      <c r="O355" s="40"/>
    </row>
    <row r="356" spans="1:15" ht="16.5" thickBot="1" x14ac:dyDescent="0.3">
      <c r="A356" s="54"/>
      <c r="B356" s="7" t="s">
        <v>29</v>
      </c>
      <c r="C356" s="1">
        <v>50</v>
      </c>
      <c r="D356" s="8">
        <v>4.7</v>
      </c>
      <c r="E356" s="8">
        <v>1.2</v>
      </c>
      <c r="F356" s="8">
        <v>11.51</v>
      </c>
      <c r="G356" s="8">
        <v>229.01</v>
      </c>
      <c r="H356" s="8">
        <v>0.16</v>
      </c>
      <c r="I356" s="8">
        <v>0</v>
      </c>
      <c r="J356" s="8">
        <v>0.02</v>
      </c>
      <c r="K356" s="8">
        <v>0.32</v>
      </c>
      <c r="L356" s="8">
        <v>10</v>
      </c>
      <c r="M356" s="8">
        <v>109.58</v>
      </c>
      <c r="N356" s="8">
        <v>65.569999999999993</v>
      </c>
      <c r="O356" s="8">
        <v>2.2000000000000002</v>
      </c>
    </row>
    <row r="357" spans="1:15" ht="16.5" thickBot="1" x14ac:dyDescent="0.3">
      <c r="A357" s="36">
        <v>300</v>
      </c>
      <c r="B357" s="37" t="s">
        <v>52</v>
      </c>
      <c r="C357" s="38">
        <v>200</v>
      </c>
      <c r="D357" s="3">
        <v>0.12</v>
      </c>
      <c r="E357" s="3">
        <v>0</v>
      </c>
      <c r="F357" s="3">
        <v>12.04</v>
      </c>
      <c r="G357" s="3">
        <v>48.64</v>
      </c>
      <c r="H357" s="41">
        <v>0</v>
      </c>
      <c r="I357" s="40">
        <v>0.03</v>
      </c>
      <c r="J357" s="40">
        <v>0</v>
      </c>
      <c r="K357" s="11">
        <v>0</v>
      </c>
      <c r="L357" s="41">
        <v>10</v>
      </c>
      <c r="M357" s="40">
        <v>2.5</v>
      </c>
      <c r="N357" s="41">
        <v>1.3</v>
      </c>
      <c r="O357" s="39">
        <v>0.28000000000000003</v>
      </c>
    </row>
    <row r="358" spans="1:15" ht="16.5" thickBot="1" x14ac:dyDescent="0.3">
      <c r="A358" s="29"/>
      <c r="B358" s="29"/>
      <c r="C358" s="31"/>
      <c r="D358" s="32"/>
      <c r="E358" s="32"/>
      <c r="F358" s="5"/>
      <c r="G358" s="32"/>
      <c r="H358" s="96"/>
      <c r="I358" s="32"/>
      <c r="J358" s="32"/>
      <c r="K358" s="5"/>
      <c r="L358" s="30"/>
      <c r="M358" s="32"/>
      <c r="N358" s="30"/>
      <c r="O358" s="32"/>
    </row>
    <row r="359" spans="1:15" ht="16.5" thickBot="1" x14ac:dyDescent="0.3">
      <c r="A359" s="29"/>
      <c r="B359" s="29" t="s">
        <v>88</v>
      </c>
      <c r="C359" s="31">
        <f>C354+C355+C356+C357</f>
        <v>630</v>
      </c>
      <c r="D359" s="32">
        <f>D354+D355+D356+D357</f>
        <v>35.379999999999995</v>
      </c>
      <c r="E359" s="32">
        <f t="shared" ref="E359:O359" si="61">E354+E355+E356+E357</f>
        <v>30.470000000000002</v>
      </c>
      <c r="F359" s="32">
        <f t="shared" si="61"/>
        <v>106.47</v>
      </c>
      <c r="G359" s="32">
        <f t="shared" si="61"/>
        <v>994.14</v>
      </c>
      <c r="H359" s="32">
        <f t="shared" si="61"/>
        <v>0.16</v>
      </c>
      <c r="I359" s="32">
        <f t="shared" si="61"/>
        <v>0.03</v>
      </c>
      <c r="J359" s="32">
        <f t="shared" si="61"/>
        <v>0.02</v>
      </c>
      <c r="K359" s="32">
        <f t="shared" si="61"/>
        <v>0.32</v>
      </c>
      <c r="L359" s="32">
        <f t="shared" si="61"/>
        <v>20</v>
      </c>
      <c r="M359" s="32">
        <f t="shared" si="61"/>
        <v>112.08</v>
      </c>
      <c r="N359" s="32">
        <f t="shared" si="61"/>
        <v>66.86999999999999</v>
      </c>
      <c r="O359" s="32">
        <f t="shared" si="61"/>
        <v>2.4800000000000004</v>
      </c>
    </row>
    <row r="360" spans="1:15" ht="16.5" customHeight="1" thickBot="1" x14ac:dyDescent="0.3">
      <c r="A360" s="36"/>
      <c r="B360" s="67" t="s">
        <v>129</v>
      </c>
      <c r="C360" s="31">
        <f>C338+C341+C348+C352+C359</f>
        <v>2600</v>
      </c>
      <c r="D360" s="35">
        <f>D338+D341+D348+D352+D359</f>
        <v>81.949999999999989</v>
      </c>
      <c r="E360" s="35">
        <f t="shared" ref="E360:O360" si="62">E338+E341+E348+E352+E359</f>
        <v>83.09</v>
      </c>
      <c r="F360" s="35">
        <f t="shared" si="62"/>
        <v>347.17</v>
      </c>
      <c r="G360" s="35">
        <f t="shared" si="62"/>
        <v>3157.1499999999996</v>
      </c>
      <c r="H360" s="35">
        <f t="shared" si="62"/>
        <v>1.19</v>
      </c>
      <c r="I360" s="35">
        <f t="shared" si="62"/>
        <v>250.66</v>
      </c>
      <c r="J360" s="35">
        <f t="shared" si="62"/>
        <v>37.860000000000007</v>
      </c>
      <c r="K360" s="35">
        <f t="shared" si="62"/>
        <v>7.3500000000000005</v>
      </c>
      <c r="L360" s="35">
        <f t="shared" si="62"/>
        <v>367.01</v>
      </c>
      <c r="M360" s="35">
        <f t="shared" si="62"/>
        <v>1052.3</v>
      </c>
      <c r="N360" s="35">
        <f t="shared" si="62"/>
        <v>282.81</v>
      </c>
      <c r="O360" s="35">
        <f t="shared" si="62"/>
        <v>18.27</v>
      </c>
    </row>
    <row r="361" spans="1:15" ht="16.5" customHeight="1" thickBot="1" x14ac:dyDescent="0.3">
      <c r="A361" s="109" t="s">
        <v>190</v>
      </c>
      <c r="B361" s="110"/>
      <c r="C361" s="17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</row>
    <row r="362" spans="1:15" ht="16.5" thickBot="1" x14ac:dyDescent="0.3">
      <c r="A362" s="111" t="s">
        <v>27</v>
      </c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3"/>
    </row>
    <row r="363" spans="1:15" ht="16.5" thickBot="1" x14ac:dyDescent="0.3">
      <c r="A363" s="20"/>
      <c r="B363" s="98" t="s">
        <v>98</v>
      </c>
      <c r="C363" s="69">
        <v>75</v>
      </c>
      <c r="D363" s="99">
        <v>0.55000000000000004</v>
      </c>
      <c r="E363" s="99">
        <v>2.95</v>
      </c>
      <c r="F363" s="11">
        <v>2.2200000000000002</v>
      </c>
      <c r="G363" s="46">
        <v>26.25</v>
      </c>
      <c r="H363" s="41">
        <v>2E-3</v>
      </c>
      <c r="I363" s="40">
        <v>2.0699999999999998</v>
      </c>
      <c r="J363" s="40">
        <v>0</v>
      </c>
      <c r="K363" s="11">
        <v>0</v>
      </c>
      <c r="L363" s="41">
        <v>6.81</v>
      </c>
      <c r="M363" s="40">
        <v>8.57</v>
      </c>
      <c r="N363" s="41">
        <v>4.9400000000000004</v>
      </c>
      <c r="O363" s="39">
        <v>0.23</v>
      </c>
    </row>
    <row r="364" spans="1:15" ht="16.5" thickBot="1" x14ac:dyDescent="0.3">
      <c r="A364" s="9">
        <v>365</v>
      </c>
      <c r="B364" s="10" t="s">
        <v>58</v>
      </c>
      <c r="C364" s="1">
        <v>10</v>
      </c>
      <c r="D364" s="11">
        <v>0.1</v>
      </c>
      <c r="E364" s="11">
        <v>7.2</v>
      </c>
      <c r="F364" s="11">
        <v>0.1</v>
      </c>
      <c r="G364" s="11">
        <v>66</v>
      </c>
      <c r="H364" s="11">
        <v>0.01</v>
      </c>
      <c r="I364" s="11">
        <v>0.09</v>
      </c>
      <c r="J364" s="11">
        <v>0.03</v>
      </c>
      <c r="K364" s="11">
        <v>0.06</v>
      </c>
      <c r="L364" s="11">
        <v>105</v>
      </c>
      <c r="M364" s="11">
        <v>105</v>
      </c>
      <c r="N364" s="11">
        <v>4.95</v>
      </c>
      <c r="O364" s="11">
        <v>0.12</v>
      </c>
    </row>
    <row r="365" spans="1:15" ht="16.5" thickBot="1" x14ac:dyDescent="0.3">
      <c r="A365" s="6">
        <v>115</v>
      </c>
      <c r="B365" s="7" t="s">
        <v>202</v>
      </c>
      <c r="C365" s="12">
        <v>250</v>
      </c>
      <c r="D365" s="8">
        <v>5.38</v>
      </c>
      <c r="E365" s="8">
        <v>3.45</v>
      </c>
      <c r="F365" s="8">
        <v>46.44</v>
      </c>
      <c r="G365" s="8">
        <v>354.44</v>
      </c>
      <c r="H365" s="8">
        <v>0</v>
      </c>
      <c r="I365" s="8">
        <v>0</v>
      </c>
      <c r="J365" s="8">
        <v>0</v>
      </c>
      <c r="K365" s="8">
        <v>0</v>
      </c>
      <c r="L365" s="8">
        <v>4.1399999999999997</v>
      </c>
      <c r="M365" s="8">
        <v>2.4</v>
      </c>
      <c r="N365" s="8">
        <v>1.8</v>
      </c>
      <c r="O365" s="8">
        <v>0.3</v>
      </c>
    </row>
    <row r="366" spans="1:15" ht="16.5" thickBot="1" x14ac:dyDescent="0.3">
      <c r="A366" s="6">
        <v>295</v>
      </c>
      <c r="B366" s="7" t="s">
        <v>132</v>
      </c>
      <c r="C366" s="12">
        <v>200</v>
      </c>
      <c r="D366" s="8">
        <v>4.7300000000000004</v>
      </c>
      <c r="E366" s="8">
        <v>2.09</v>
      </c>
      <c r="F366" s="8">
        <v>11.88</v>
      </c>
      <c r="G366" s="8">
        <v>148.44</v>
      </c>
      <c r="H366" s="11">
        <v>0.11</v>
      </c>
      <c r="I366" s="11"/>
      <c r="J366" s="11"/>
      <c r="K366" s="11">
        <v>0.98</v>
      </c>
      <c r="L366" s="11">
        <v>17.25</v>
      </c>
      <c r="M366" s="11">
        <v>65.25</v>
      </c>
      <c r="N366" s="11">
        <v>24.75</v>
      </c>
      <c r="O366" s="11">
        <v>1.5</v>
      </c>
    </row>
    <row r="367" spans="1:15" ht="16.5" thickBot="1" x14ac:dyDescent="0.3">
      <c r="A367" s="13">
        <v>366</v>
      </c>
      <c r="B367" s="10" t="s">
        <v>28</v>
      </c>
      <c r="C367" s="1">
        <v>30</v>
      </c>
      <c r="D367" s="11">
        <v>5.12</v>
      </c>
      <c r="E367" s="11">
        <v>4.2699999999999996</v>
      </c>
      <c r="F367" s="11">
        <v>0</v>
      </c>
      <c r="G367" s="11">
        <v>121.3</v>
      </c>
      <c r="H367" s="8"/>
      <c r="I367" s="8"/>
      <c r="J367" s="8"/>
      <c r="K367" s="8"/>
      <c r="L367" s="8"/>
      <c r="M367" s="8"/>
      <c r="N367" s="8"/>
      <c r="O367" s="8"/>
    </row>
    <row r="368" spans="1:15" ht="16.5" thickBot="1" x14ac:dyDescent="0.3">
      <c r="A368" s="111" t="s">
        <v>30</v>
      </c>
      <c r="B368" s="113"/>
      <c r="C368" s="4">
        <f>C363+C364+C365+C366+C367</f>
        <v>565</v>
      </c>
      <c r="D368" s="15">
        <f>D363+D364+D365+D366+D367</f>
        <v>15.880000000000003</v>
      </c>
      <c r="E368" s="15">
        <f t="shared" ref="E368:O368" si="63">E363+E364+E365+E366+E367</f>
        <v>19.96</v>
      </c>
      <c r="F368" s="15">
        <f t="shared" si="63"/>
        <v>60.64</v>
      </c>
      <c r="G368" s="15">
        <f t="shared" si="63"/>
        <v>716.43</v>
      </c>
      <c r="H368" s="15">
        <f t="shared" si="63"/>
        <v>0.122</v>
      </c>
      <c r="I368" s="15">
        <f t="shared" si="63"/>
        <v>2.1599999999999997</v>
      </c>
      <c r="J368" s="15">
        <f t="shared" si="63"/>
        <v>0.03</v>
      </c>
      <c r="K368" s="15">
        <f t="shared" si="63"/>
        <v>1.04</v>
      </c>
      <c r="L368" s="15">
        <f t="shared" si="63"/>
        <v>133.19999999999999</v>
      </c>
      <c r="M368" s="15">
        <f t="shared" si="63"/>
        <v>181.22</v>
      </c>
      <c r="N368" s="15">
        <f t="shared" si="63"/>
        <v>36.44</v>
      </c>
      <c r="O368" s="15">
        <f t="shared" si="63"/>
        <v>2.15</v>
      </c>
    </row>
    <row r="369" spans="1:15" ht="16.5" thickBot="1" x14ac:dyDescent="0.3">
      <c r="A369" s="88"/>
      <c r="B369" s="90"/>
      <c r="C369" s="111" t="s">
        <v>93</v>
      </c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3"/>
    </row>
    <row r="370" spans="1:15" ht="16.5" thickBot="1" x14ac:dyDescent="0.3">
      <c r="A370" s="38">
        <v>271</v>
      </c>
      <c r="B370" s="10" t="s">
        <v>141</v>
      </c>
      <c r="C370" s="1">
        <v>200</v>
      </c>
      <c r="D370" s="11">
        <v>2.0099999999999998</v>
      </c>
      <c r="E370" s="11">
        <v>2.39</v>
      </c>
      <c r="F370" s="11">
        <v>25.65</v>
      </c>
      <c r="G370" s="11">
        <v>131.87</v>
      </c>
      <c r="H370" s="11">
        <v>0.11</v>
      </c>
      <c r="I370" s="11"/>
      <c r="J370" s="11"/>
      <c r="K370" s="11">
        <v>0.98</v>
      </c>
      <c r="L370" s="11">
        <v>17.25</v>
      </c>
      <c r="M370" s="11">
        <v>65.25</v>
      </c>
      <c r="N370" s="11">
        <v>24.75</v>
      </c>
      <c r="O370" s="11">
        <v>1.5</v>
      </c>
    </row>
    <row r="371" spans="1:15" ht="16.5" thickBot="1" x14ac:dyDescent="0.3">
      <c r="A371" s="88"/>
      <c r="B371" s="55" t="s">
        <v>94</v>
      </c>
      <c r="C371" s="26">
        <v>200</v>
      </c>
      <c r="D371" s="28">
        <v>0.98</v>
      </c>
      <c r="E371" s="28">
        <v>0.01</v>
      </c>
      <c r="F371" s="28">
        <v>10.63</v>
      </c>
      <c r="G371" s="28">
        <v>43.19</v>
      </c>
      <c r="H371" s="28">
        <v>0</v>
      </c>
      <c r="I371" s="28">
        <v>0</v>
      </c>
      <c r="J371" s="24">
        <v>0.05</v>
      </c>
      <c r="K371" s="28">
        <v>0.1</v>
      </c>
      <c r="L371" s="28">
        <v>2.4</v>
      </c>
      <c r="M371" s="28">
        <v>3</v>
      </c>
      <c r="N371" s="28">
        <v>0.05</v>
      </c>
      <c r="O371" s="15">
        <v>0.02</v>
      </c>
    </row>
    <row r="372" spans="1:15" ht="16.5" thickBot="1" x14ac:dyDescent="0.3">
      <c r="A372" s="111" t="s">
        <v>31</v>
      </c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3"/>
    </row>
    <row r="373" spans="1:15" ht="16.5" thickBot="1" x14ac:dyDescent="0.3">
      <c r="A373" s="21"/>
      <c r="B373" s="10" t="s">
        <v>29</v>
      </c>
      <c r="C373" s="1">
        <v>50</v>
      </c>
      <c r="D373" s="8">
        <v>4.7</v>
      </c>
      <c r="E373" s="8">
        <v>1.2</v>
      </c>
      <c r="F373" s="8">
        <v>11.51</v>
      </c>
      <c r="G373" s="8">
        <v>229.01</v>
      </c>
      <c r="H373" s="11">
        <v>0.01</v>
      </c>
      <c r="I373" s="11">
        <v>1.1100000000000001</v>
      </c>
      <c r="J373" s="11">
        <v>0</v>
      </c>
      <c r="K373" s="11">
        <v>2.69</v>
      </c>
      <c r="L373" s="11">
        <v>18.52</v>
      </c>
      <c r="M373" s="11">
        <v>21.32</v>
      </c>
      <c r="N373" s="11">
        <v>10.78</v>
      </c>
      <c r="O373" s="11">
        <v>0.68</v>
      </c>
    </row>
    <row r="374" spans="1:15" ht="16.5" thickBot="1" x14ac:dyDescent="0.3">
      <c r="A374" s="6">
        <v>41</v>
      </c>
      <c r="B374" s="7" t="s">
        <v>203</v>
      </c>
      <c r="C374" s="12">
        <v>300</v>
      </c>
      <c r="D374" s="7">
        <v>6.04</v>
      </c>
      <c r="E374" s="8">
        <v>9.56</v>
      </c>
      <c r="F374" s="8">
        <v>38.86</v>
      </c>
      <c r="G374" s="8">
        <v>79.52</v>
      </c>
      <c r="H374" s="8">
        <v>0.24</v>
      </c>
      <c r="I374" s="8">
        <v>9.18</v>
      </c>
      <c r="J374" s="8">
        <v>0.28000000000000003</v>
      </c>
      <c r="K374" s="8">
        <v>1.6</v>
      </c>
      <c r="L374" s="8">
        <v>23.41</v>
      </c>
      <c r="M374" s="8">
        <v>146.34</v>
      </c>
      <c r="N374" s="8">
        <v>35.36</v>
      </c>
      <c r="O374" s="8">
        <v>1.79</v>
      </c>
    </row>
    <row r="375" spans="1:15" ht="16.5" thickBot="1" x14ac:dyDescent="0.3">
      <c r="A375" s="9">
        <v>221</v>
      </c>
      <c r="B375" s="10" t="s">
        <v>145</v>
      </c>
      <c r="C375" s="1">
        <v>180</v>
      </c>
      <c r="D375" s="11">
        <v>5.67</v>
      </c>
      <c r="E375" s="11">
        <v>4.01</v>
      </c>
      <c r="F375" s="11">
        <v>14.24</v>
      </c>
      <c r="G375" s="11">
        <v>178.14</v>
      </c>
      <c r="H375" s="11">
        <v>0.06</v>
      </c>
      <c r="I375" s="11">
        <v>0</v>
      </c>
      <c r="J375" s="11">
        <v>24</v>
      </c>
      <c r="K375" s="11">
        <v>0</v>
      </c>
      <c r="L375" s="11">
        <v>30.48</v>
      </c>
      <c r="M375" s="11">
        <v>196.68</v>
      </c>
      <c r="N375" s="11">
        <v>42.36</v>
      </c>
      <c r="O375" s="11">
        <v>3.41</v>
      </c>
    </row>
    <row r="376" spans="1:15" ht="16.5" thickBot="1" x14ac:dyDescent="0.3">
      <c r="A376" s="9">
        <v>199</v>
      </c>
      <c r="B376" s="10" t="s">
        <v>204</v>
      </c>
      <c r="C376" s="1">
        <v>120</v>
      </c>
      <c r="D376" s="11">
        <v>7.24</v>
      </c>
      <c r="E376" s="11">
        <v>4.5599999999999996</v>
      </c>
      <c r="F376" s="11">
        <v>5.87</v>
      </c>
      <c r="G376" s="11">
        <v>293.98</v>
      </c>
      <c r="H376" s="11">
        <v>0.19</v>
      </c>
      <c r="I376" s="11">
        <v>11.68</v>
      </c>
      <c r="J376" s="11">
        <v>0.04</v>
      </c>
      <c r="K376" s="11">
        <v>0.69</v>
      </c>
      <c r="L376" s="11">
        <v>36.5</v>
      </c>
      <c r="M376" s="11">
        <v>301.16000000000003</v>
      </c>
      <c r="N376" s="11">
        <v>54.25</v>
      </c>
      <c r="O376" s="11">
        <v>4.29</v>
      </c>
    </row>
    <row r="377" spans="1:15" ht="16.5" thickBot="1" x14ac:dyDescent="0.3">
      <c r="A377" s="6">
        <v>30</v>
      </c>
      <c r="B377" s="7" t="s">
        <v>80</v>
      </c>
      <c r="C377" s="12">
        <v>100</v>
      </c>
      <c r="D377" s="8">
        <v>0.85</v>
      </c>
      <c r="E377" s="8">
        <v>5.08</v>
      </c>
      <c r="F377" s="8">
        <v>3.31</v>
      </c>
      <c r="G377" s="8">
        <v>61.5</v>
      </c>
      <c r="H377" s="8">
        <v>0.02</v>
      </c>
      <c r="I377" s="8">
        <v>5.5</v>
      </c>
      <c r="J377" s="8">
        <v>0</v>
      </c>
      <c r="K377" s="8">
        <v>2.31</v>
      </c>
      <c r="L377" s="8">
        <v>23.05</v>
      </c>
      <c r="M377" s="8">
        <v>28</v>
      </c>
      <c r="N377" s="8">
        <v>13.3</v>
      </c>
      <c r="O377" s="8">
        <v>0.6</v>
      </c>
    </row>
    <row r="378" spans="1:15" ht="16.5" thickBot="1" x14ac:dyDescent="0.3">
      <c r="A378" s="9">
        <v>278</v>
      </c>
      <c r="B378" s="10" t="s">
        <v>205</v>
      </c>
      <c r="C378" s="1">
        <v>200</v>
      </c>
      <c r="D378" s="1">
        <v>0.48</v>
      </c>
      <c r="E378" s="11">
        <v>0.25</v>
      </c>
      <c r="F378" s="11">
        <v>25.59</v>
      </c>
      <c r="G378" s="11">
        <v>110.96</v>
      </c>
      <c r="H378" s="8">
        <v>0.02</v>
      </c>
      <c r="I378" s="8">
        <v>7.8</v>
      </c>
      <c r="J378" s="8">
        <v>0</v>
      </c>
      <c r="K378" s="8">
        <v>0.11</v>
      </c>
      <c r="L378" s="8">
        <v>11.4</v>
      </c>
      <c r="M378" s="8">
        <v>7.04</v>
      </c>
      <c r="N378" s="8">
        <v>5.34</v>
      </c>
      <c r="O378" s="8">
        <v>1.2</v>
      </c>
    </row>
    <row r="379" spans="1:15" ht="16.5" thickBot="1" x14ac:dyDescent="0.3">
      <c r="A379" s="111" t="s">
        <v>32</v>
      </c>
      <c r="B379" s="113"/>
      <c r="C379" s="4">
        <f>C373+C374+C375+C377+C378</f>
        <v>830</v>
      </c>
      <c r="D379" s="5">
        <f>D373+D374+D375+D376+D377+D378</f>
        <v>24.98</v>
      </c>
      <c r="E379" s="5">
        <f>E373+E374+E375+E376+E377+E378</f>
        <v>24.659999999999997</v>
      </c>
      <c r="F379" s="5">
        <f t="shared" ref="F379:O379" si="64">F373+F374+F375+F376+F377+F378</f>
        <v>99.38000000000001</v>
      </c>
      <c r="G379" s="5">
        <f t="shared" si="64"/>
        <v>953.11</v>
      </c>
      <c r="H379" s="5">
        <f t="shared" si="64"/>
        <v>0.54</v>
      </c>
      <c r="I379" s="5">
        <f t="shared" si="64"/>
        <v>35.269999999999996</v>
      </c>
      <c r="J379" s="5">
        <f t="shared" si="64"/>
        <v>24.32</v>
      </c>
      <c r="K379" s="5">
        <f t="shared" si="64"/>
        <v>7.4000000000000012</v>
      </c>
      <c r="L379" s="5">
        <f t="shared" si="64"/>
        <v>143.36000000000001</v>
      </c>
      <c r="M379" s="5">
        <f t="shared" si="64"/>
        <v>700.54</v>
      </c>
      <c r="N379" s="5">
        <f t="shared" si="64"/>
        <v>161.39000000000001</v>
      </c>
      <c r="O379" s="5">
        <f t="shared" si="64"/>
        <v>11.97</v>
      </c>
    </row>
    <row r="380" spans="1:15" ht="16.5" thickBot="1" x14ac:dyDescent="0.3">
      <c r="A380" s="56"/>
      <c r="B380" s="25"/>
      <c r="C380" s="111" t="s">
        <v>108</v>
      </c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3"/>
    </row>
    <row r="381" spans="1:15" ht="16.5" thickBot="1" x14ac:dyDescent="0.3">
      <c r="A381" s="49"/>
      <c r="B381" s="7" t="s">
        <v>159</v>
      </c>
      <c r="C381" s="12">
        <v>100</v>
      </c>
      <c r="D381" s="8">
        <v>1.24</v>
      </c>
      <c r="E381" s="8">
        <v>2.9</v>
      </c>
      <c r="F381" s="8">
        <v>69.34</v>
      </c>
      <c r="G381" s="8">
        <v>367</v>
      </c>
      <c r="H381" s="8">
        <v>0.16500000000000001</v>
      </c>
      <c r="I381" s="8">
        <v>112</v>
      </c>
      <c r="J381" s="8">
        <v>29.1</v>
      </c>
      <c r="K381" s="8">
        <v>0</v>
      </c>
      <c r="L381" s="8">
        <v>30.98</v>
      </c>
      <c r="M381" s="8">
        <v>88.02</v>
      </c>
      <c r="N381" s="8">
        <v>26.28</v>
      </c>
      <c r="O381" s="8">
        <v>1.47</v>
      </c>
    </row>
    <row r="382" spans="1:15" ht="16.5" thickBot="1" x14ac:dyDescent="0.3">
      <c r="A382" s="34"/>
      <c r="B382" s="7" t="s">
        <v>167</v>
      </c>
      <c r="C382" s="12">
        <v>50</v>
      </c>
      <c r="D382" s="8">
        <v>1.22</v>
      </c>
      <c r="E382" s="8">
        <v>4.49</v>
      </c>
      <c r="F382" s="8">
        <v>4.92</v>
      </c>
      <c r="G382" s="8">
        <v>136.38</v>
      </c>
      <c r="H382" s="8">
        <v>0</v>
      </c>
      <c r="I382" s="8">
        <v>0</v>
      </c>
      <c r="J382" s="8">
        <v>0.05</v>
      </c>
      <c r="K382" s="8">
        <v>0.1</v>
      </c>
      <c r="L382" s="8">
        <v>2.4</v>
      </c>
      <c r="M382" s="8">
        <v>3</v>
      </c>
      <c r="N382" s="8">
        <v>0.05</v>
      </c>
      <c r="O382" s="8">
        <v>0.02</v>
      </c>
    </row>
    <row r="383" spans="1:15" ht="16.5" thickBot="1" x14ac:dyDescent="0.3">
      <c r="A383" s="9">
        <v>365</v>
      </c>
      <c r="B383" s="10" t="s">
        <v>58</v>
      </c>
      <c r="C383" s="1">
        <v>10</v>
      </c>
      <c r="D383" s="11">
        <v>0.1</v>
      </c>
      <c r="E383" s="11">
        <v>7.2</v>
      </c>
      <c r="F383" s="11">
        <v>0.1</v>
      </c>
      <c r="G383" s="11">
        <v>66</v>
      </c>
      <c r="H383" s="11">
        <v>0.01</v>
      </c>
      <c r="I383" s="11">
        <v>0.09</v>
      </c>
      <c r="J383" s="11">
        <v>0.03</v>
      </c>
      <c r="K383" s="11">
        <v>0.06</v>
      </c>
      <c r="L383" s="11">
        <v>105</v>
      </c>
      <c r="M383" s="11">
        <v>105</v>
      </c>
      <c r="N383" s="11">
        <v>4.95</v>
      </c>
      <c r="O383" s="11">
        <v>0.12</v>
      </c>
    </row>
    <row r="384" spans="1:15" ht="16.5" thickBot="1" x14ac:dyDescent="0.3">
      <c r="A384" s="13">
        <v>275</v>
      </c>
      <c r="B384" s="53" t="s">
        <v>206</v>
      </c>
      <c r="C384" s="54">
        <v>200</v>
      </c>
      <c r="D384" s="3">
        <v>0.15</v>
      </c>
      <c r="E384" s="3">
        <v>0</v>
      </c>
      <c r="F384" s="3">
        <v>38.71</v>
      </c>
      <c r="G384" s="3">
        <v>155.43</v>
      </c>
      <c r="H384" s="44">
        <v>0</v>
      </c>
      <c r="I384" s="44">
        <v>0.16</v>
      </c>
      <c r="J384" s="45">
        <v>0</v>
      </c>
      <c r="K384" s="44">
        <v>0</v>
      </c>
      <c r="L384" s="44">
        <v>7.64</v>
      </c>
      <c r="M384" s="44">
        <v>8.27</v>
      </c>
      <c r="N384" s="44">
        <v>2.2400000000000002</v>
      </c>
      <c r="O384" s="18">
        <v>0.45</v>
      </c>
    </row>
    <row r="385" spans="1:15" ht="16.5" thickBot="1" x14ac:dyDescent="0.3">
      <c r="A385" s="56"/>
      <c r="B385" s="55" t="s">
        <v>112</v>
      </c>
      <c r="C385" s="25">
        <f>C381+C382+C383+C384</f>
        <v>360</v>
      </c>
      <c r="D385" s="5">
        <f>D381+D382+D383+D384</f>
        <v>2.71</v>
      </c>
      <c r="E385" s="5">
        <f t="shared" ref="E385:O385" si="65">E381+E382+E383+E384</f>
        <v>14.59</v>
      </c>
      <c r="F385" s="5">
        <f t="shared" si="65"/>
        <v>113.07</v>
      </c>
      <c r="G385" s="5">
        <f t="shared" si="65"/>
        <v>724.81</v>
      </c>
      <c r="H385" s="5">
        <f t="shared" si="65"/>
        <v>0.17500000000000002</v>
      </c>
      <c r="I385" s="5">
        <f t="shared" si="65"/>
        <v>112.25</v>
      </c>
      <c r="J385" s="5">
        <f t="shared" si="65"/>
        <v>29.180000000000003</v>
      </c>
      <c r="K385" s="5">
        <f t="shared" si="65"/>
        <v>0.16</v>
      </c>
      <c r="L385" s="5">
        <f t="shared" si="65"/>
        <v>146.01999999999998</v>
      </c>
      <c r="M385" s="5">
        <f t="shared" si="65"/>
        <v>204.29</v>
      </c>
      <c r="N385" s="5">
        <f t="shared" si="65"/>
        <v>33.520000000000003</v>
      </c>
      <c r="O385" s="5">
        <f t="shared" si="65"/>
        <v>2.06</v>
      </c>
    </row>
    <row r="386" spans="1:15" ht="16.5" thickBot="1" x14ac:dyDescent="0.3">
      <c r="A386" s="29"/>
      <c r="B386" s="106" t="s">
        <v>87</v>
      </c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8"/>
    </row>
    <row r="387" spans="1:15" ht="16.5" thickBot="1" x14ac:dyDescent="0.3">
      <c r="A387" s="6">
        <v>227</v>
      </c>
      <c r="B387" s="7" t="s">
        <v>54</v>
      </c>
      <c r="C387" s="12">
        <v>220</v>
      </c>
      <c r="D387" s="8">
        <v>8.1</v>
      </c>
      <c r="E387" s="8">
        <v>7.77</v>
      </c>
      <c r="F387" s="8">
        <v>51.81</v>
      </c>
      <c r="G387" s="8">
        <v>309.61</v>
      </c>
      <c r="H387" s="8">
        <v>0</v>
      </c>
      <c r="I387" s="8">
        <v>3.36</v>
      </c>
      <c r="J387" s="8">
        <v>0</v>
      </c>
      <c r="K387" s="8">
        <v>1.2E-2</v>
      </c>
      <c r="L387" s="8">
        <v>7.2</v>
      </c>
      <c r="M387" s="8">
        <v>4.2480000000000002</v>
      </c>
      <c r="N387" s="8">
        <v>2.81</v>
      </c>
      <c r="O387" s="8">
        <v>0.34799999999999998</v>
      </c>
    </row>
    <row r="388" spans="1:15" ht="16.5" thickBot="1" x14ac:dyDescent="0.3">
      <c r="A388" s="36">
        <v>190</v>
      </c>
      <c r="B388" s="53" t="s">
        <v>160</v>
      </c>
      <c r="C388" s="54">
        <v>120</v>
      </c>
      <c r="D388" s="40">
        <v>34.729999999999997</v>
      </c>
      <c r="E388" s="40">
        <v>12.65</v>
      </c>
      <c r="F388" s="40">
        <v>0.86</v>
      </c>
      <c r="G388" s="40">
        <v>258.26</v>
      </c>
      <c r="H388" s="40">
        <v>0.04</v>
      </c>
      <c r="I388" s="40">
        <v>0.18</v>
      </c>
      <c r="J388" s="40">
        <v>0.05</v>
      </c>
      <c r="K388" s="40">
        <v>0.41</v>
      </c>
      <c r="L388" s="40">
        <v>8.39</v>
      </c>
      <c r="M388" s="40">
        <v>130.63</v>
      </c>
      <c r="N388" s="40">
        <v>17.29</v>
      </c>
      <c r="O388" s="40">
        <v>2.14</v>
      </c>
    </row>
    <row r="389" spans="1:15" ht="16.5" thickBot="1" x14ac:dyDescent="0.3">
      <c r="A389" s="54"/>
      <c r="B389" s="7" t="s">
        <v>29</v>
      </c>
      <c r="C389" s="1">
        <v>50</v>
      </c>
      <c r="D389" s="8">
        <v>4.7</v>
      </c>
      <c r="E389" s="8">
        <v>1.2</v>
      </c>
      <c r="F389" s="8">
        <v>11.51</v>
      </c>
      <c r="G389" s="8">
        <v>229.01</v>
      </c>
      <c r="H389" s="8">
        <v>0.16</v>
      </c>
      <c r="I389" s="8">
        <v>0</v>
      </c>
      <c r="J389" s="8">
        <v>0.02</v>
      </c>
      <c r="K389" s="8">
        <v>0.32</v>
      </c>
      <c r="L389" s="8">
        <v>10</v>
      </c>
      <c r="M389" s="8">
        <v>109.58</v>
      </c>
      <c r="N389" s="8">
        <v>65.569999999999993</v>
      </c>
      <c r="O389" s="8">
        <v>2.2000000000000002</v>
      </c>
    </row>
    <row r="390" spans="1:15" ht="16.5" thickBot="1" x14ac:dyDescent="0.3">
      <c r="A390" s="36">
        <v>300</v>
      </c>
      <c r="B390" s="37" t="s">
        <v>52</v>
      </c>
      <c r="C390" s="38">
        <v>200</v>
      </c>
      <c r="D390" s="3">
        <v>0.12</v>
      </c>
      <c r="E390" s="3">
        <v>0</v>
      </c>
      <c r="F390" s="3">
        <v>12.04</v>
      </c>
      <c r="G390" s="3">
        <v>48.64</v>
      </c>
      <c r="H390" s="41">
        <v>0</v>
      </c>
      <c r="I390" s="40">
        <v>0.03</v>
      </c>
      <c r="J390" s="40">
        <v>0</v>
      </c>
      <c r="K390" s="11">
        <v>0</v>
      </c>
      <c r="L390" s="41">
        <v>10</v>
      </c>
      <c r="M390" s="40">
        <v>2.5</v>
      </c>
      <c r="N390" s="41">
        <v>1.3</v>
      </c>
      <c r="O390" s="39">
        <v>0.28000000000000003</v>
      </c>
    </row>
    <row r="391" spans="1:15" ht="16.5" thickBot="1" x14ac:dyDescent="0.3">
      <c r="A391" s="29"/>
      <c r="B391" s="29"/>
      <c r="C391" s="31"/>
      <c r="D391" s="32"/>
      <c r="E391" s="32"/>
      <c r="F391" s="5"/>
      <c r="G391" s="32"/>
      <c r="H391" s="96"/>
      <c r="I391" s="32"/>
      <c r="J391" s="32"/>
      <c r="K391" s="5"/>
      <c r="L391" s="30"/>
      <c r="M391" s="32"/>
      <c r="N391" s="30"/>
      <c r="O391" s="32"/>
    </row>
    <row r="392" spans="1:15" ht="16.5" thickBot="1" x14ac:dyDescent="0.3">
      <c r="A392" s="29"/>
      <c r="B392" s="29" t="s">
        <v>88</v>
      </c>
      <c r="C392" s="31">
        <f>C387+C388+C389+C390</f>
        <v>590</v>
      </c>
      <c r="D392" s="32">
        <f>D387+D388+D389+D390</f>
        <v>47.65</v>
      </c>
      <c r="E392" s="32">
        <f t="shared" ref="E392:O392" si="66">E387+E388+E389+E390</f>
        <v>21.62</v>
      </c>
      <c r="F392" s="32">
        <f t="shared" si="66"/>
        <v>76.22</v>
      </c>
      <c r="G392" s="32">
        <f t="shared" si="66"/>
        <v>845.52</v>
      </c>
      <c r="H392" s="32">
        <f t="shared" si="66"/>
        <v>0.2</v>
      </c>
      <c r="I392" s="32">
        <f t="shared" si="66"/>
        <v>3.57</v>
      </c>
      <c r="J392" s="32">
        <f t="shared" si="66"/>
        <v>7.0000000000000007E-2</v>
      </c>
      <c r="K392" s="32">
        <f t="shared" si="66"/>
        <v>0.74199999999999999</v>
      </c>
      <c r="L392" s="32">
        <f t="shared" si="66"/>
        <v>35.590000000000003</v>
      </c>
      <c r="M392" s="32">
        <f t="shared" si="66"/>
        <v>246.95799999999997</v>
      </c>
      <c r="N392" s="32">
        <f t="shared" si="66"/>
        <v>86.969999999999985</v>
      </c>
      <c r="O392" s="32">
        <f t="shared" si="66"/>
        <v>4.9680000000000009</v>
      </c>
    </row>
    <row r="393" spans="1:15" ht="16.5" thickBot="1" x14ac:dyDescent="0.3">
      <c r="A393" s="73"/>
      <c r="B393" s="97" t="s">
        <v>207</v>
      </c>
      <c r="C393" s="31">
        <f>C368+C371+C379+C385+C392</f>
        <v>2545</v>
      </c>
      <c r="D393" s="35">
        <f>D368+D371+D379+D385+D392</f>
        <v>92.2</v>
      </c>
      <c r="E393" s="35">
        <f t="shared" ref="E393:O393" si="67">E368+E371+E379+E385+E392</f>
        <v>80.84</v>
      </c>
      <c r="F393" s="35">
        <f t="shared" si="67"/>
        <v>359.94000000000005</v>
      </c>
      <c r="G393" s="35">
        <f t="shared" si="67"/>
        <v>3283.06</v>
      </c>
      <c r="H393" s="35">
        <f t="shared" si="67"/>
        <v>1.0370000000000001</v>
      </c>
      <c r="I393" s="35">
        <f t="shared" si="67"/>
        <v>153.25</v>
      </c>
      <c r="J393" s="35">
        <f t="shared" si="67"/>
        <v>53.65</v>
      </c>
      <c r="K393" s="35">
        <f t="shared" si="67"/>
        <v>9.4420000000000002</v>
      </c>
      <c r="L393" s="35">
        <f t="shared" si="67"/>
        <v>460.57000000000005</v>
      </c>
      <c r="M393" s="35">
        <f t="shared" si="67"/>
        <v>1336.0079999999998</v>
      </c>
      <c r="N393" s="35">
        <f t="shared" si="67"/>
        <v>318.37</v>
      </c>
      <c r="O393" s="35">
        <f t="shared" si="67"/>
        <v>21.167999999999999</v>
      </c>
    </row>
    <row r="394" spans="1:15" ht="16.5" thickBot="1" x14ac:dyDescent="0.3">
      <c r="A394" s="109" t="s">
        <v>46</v>
      </c>
      <c r="B394" s="110"/>
      <c r="C394" s="17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</row>
    <row r="395" spans="1:15" ht="16.5" thickBot="1" x14ac:dyDescent="0.3">
      <c r="A395" s="111" t="s">
        <v>27</v>
      </c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3"/>
    </row>
    <row r="396" spans="1:15" ht="16.5" thickBot="1" x14ac:dyDescent="0.3">
      <c r="A396" s="20"/>
      <c r="B396" s="98"/>
      <c r="C396" s="69"/>
      <c r="D396" s="99"/>
      <c r="E396" s="99"/>
      <c r="F396" s="99"/>
      <c r="G396" s="100"/>
      <c r="H396" s="101"/>
      <c r="I396" s="99"/>
      <c r="J396" s="99"/>
      <c r="K396" s="100"/>
      <c r="L396" s="101"/>
      <c r="M396" s="99"/>
      <c r="N396" s="101"/>
      <c r="O396" s="99"/>
    </row>
    <row r="397" spans="1:15" ht="16.5" thickBot="1" x14ac:dyDescent="0.3">
      <c r="A397" s="9">
        <v>365</v>
      </c>
      <c r="B397" s="10" t="s">
        <v>58</v>
      </c>
      <c r="C397" s="1">
        <v>10</v>
      </c>
      <c r="D397" s="11">
        <v>0.1</v>
      </c>
      <c r="E397" s="11">
        <v>7.2</v>
      </c>
      <c r="F397" s="11">
        <v>0.1</v>
      </c>
      <c r="G397" s="11">
        <v>66</v>
      </c>
      <c r="H397" s="11">
        <v>0.01</v>
      </c>
      <c r="I397" s="11">
        <v>0.09</v>
      </c>
      <c r="J397" s="11">
        <v>0.03</v>
      </c>
      <c r="K397" s="11">
        <v>0.06</v>
      </c>
      <c r="L397" s="11">
        <v>105</v>
      </c>
      <c r="M397" s="11">
        <v>105</v>
      </c>
      <c r="N397" s="11">
        <v>4.95</v>
      </c>
      <c r="O397" s="11">
        <v>0.12</v>
      </c>
    </row>
    <row r="398" spans="1:15" ht="16.5" thickBot="1" x14ac:dyDescent="0.3">
      <c r="A398" s="6">
        <v>128</v>
      </c>
      <c r="B398" s="7" t="s">
        <v>208</v>
      </c>
      <c r="C398" s="12">
        <v>250</v>
      </c>
      <c r="D398" s="8">
        <v>9.83</v>
      </c>
      <c r="E398" s="8">
        <v>6.12</v>
      </c>
      <c r="F398" s="8">
        <v>63.09</v>
      </c>
      <c r="G398" s="8">
        <v>445.02</v>
      </c>
      <c r="H398" s="8">
        <v>0.1</v>
      </c>
      <c r="I398" s="8">
        <v>1.73</v>
      </c>
      <c r="J398" s="8">
        <v>0.12</v>
      </c>
      <c r="K398" s="8">
        <v>2.5499999999999998</v>
      </c>
      <c r="L398" s="8">
        <v>93.02</v>
      </c>
      <c r="M398" s="8">
        <v>187.44</v>
      </c>
      <c r="N398" s="8">
        <v>41.35</v>
      </c>
      <c r="O398" s="8">
        <v>1.46</v>
      </c>
    </row>
    <row r="399" spans="1:15" ht="16.5" thickBot="1" x14ac:dyDescent="0.3">
      <c r="A399" s="73">
        <v>300</v>
      </c>
      <c r="B399" s="53" t="s">
        <v>52</v>
      </c>
      <c r="C399" s="54">
        <v>200</v>
      </c>
      <c r="D399" s="3">
        <v>0.12</v>
      </c>
      <c r="E399" s="3">
        <v>0</v>
      </c>
      <c r="F399" s="3">
        <v>12.04</v>
      </c>
      <c r="G399" s="3">
        <v>48.64</v>
      </c>
      <c r="H399" s="41">
        <v>0</v>
      </c>
      <c r="I399" s="40">
        <v>0.03</v>
      </c>
      <c r="J399" s="40">
        <v>0</v>
      </c>
      <c r="K399" s="11">
        <v>0</v>
      </c>
      <c r="L399" s="41">
        <v>10</v>
      </c>
      <c r="M399" s="40">
        <v>2.5</v>
      </c>
      <c r="N399" s="41">
        <v>1.3</v>
      </c>
      <c r="O399" s="11">
        <v>1.5</v>
      </c>
    </row>
    <row r="400" spans="1:15" ht="16.5" thickBot="1" x14ac:dyDescent="0.3">
      <c r="A400" s="13">
        <v>366</v>
      </c>
      <c r="B400" s="10" t="s">
        <v>28</v>
      </c>
      <c r="C400" s="1">
        <v>40</v>
      </c>
      <c r="D400" s="11">
        <v>5.62</v>
      </c>
      <c r="E400" s="11">
        <v>6.27</v>
      </c>
      <c r="F400" s="11">
        <v>0</v>
      </c>
      <c r="G400" s="11">
        <v>121.3</v>
      </c>
      <c r="H400" s="11"/>
      <c r="I400" s="8"/>
      <c r="J400" s="8"/>
      <c r="K400" s="8"/>
      <c r="L400" s="8"/>
      <c r="M400" s="8"/>
      <c r="N400" s="8"/>
      <c r="O400" s="8"/>
    </row>
    <row r="401" spans="1:15" ht="16.5" thickBot="1" x14ac:dyDescent="0.3">
      <c r="A401" s="111" t="s">
        <v>30</v>
      </c>
      <c r="B401" s="113"/>
      <c r="C401" s="4">
        <f>C396+C397+C398+C399+C400</f>
        <v>500</v>
      </c>
      <c r="D401" s="15">
        <f>D396+D397+D398+D399+D400</f>
        <v>15.669999999999998</v>
      </c>
      <c r="E401" s="15">
        <f t="shared" ref="E401:O401" si="68">E396+E397+E398+E399+E400</f>
        <v>19.59</v>
      </c>
      <c r="F401" s="15">
        <f t="shared" si="68"/>
        <v>75.23</v>
      </c>
      <c r="G401" s="15">
        <f t="shared" si="68"/>
        <v>680.95999999999992</v>
      </c>
      <c r="H401" s="15">
        <f t="shared" si="68"/>
        <v>0.11</v>
      </c>
      <c r="I401" s="15">
        <f t="shared" si="68"/>
        <v>1.85</v>
      </c>
      <c r="J401" s="15">
        <f t="shared" si="68"/>
        <v>0.15</v>
      </c>
      <c r="K401" s="15">
        <f t="shared" si="68"/>
        <v>2.61</v>
      </c>
      <c r="L401" s="15">
        <f t="shared" si="68"/>
        <v>208.01999999999998</v>
      </c>
      <c r="M401" s="15">
        <f t="shared" si="68"/>
        <v>294.94</v>
      </c>
      <c r="N401" s="15">
        <f t="shared" si="68"/>
        <v>47.6</v>
      </c>
      <c r="O401" s="15">
        <f t="shared" si="68"/>
        <v>3.08</v>
      </c>
    </row>
    <row r="402" spans="1:15" ht="16.5" thickBot="1" x14ac:dyDescent="0.3">
      <c r="A402" s="88"/>
      <c r="B402" s="90"/>
      <c r="C402" s="111" t="s">
        <v>93</v>
      </c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3"/>
    </row>
    <row r="403" spans="1:15" ht="16.5" thickBot="1" x14ac:dyDescent="0.3">
      <c r="A403" s="38"/>
      <c r="B403" s="43" t="s">
        <v>105</v>
      </c>
      <c r="C403" s="49">
        <v>200</v>
      </c>
      <c r="D403" s="50">
        <v>5.4</v>
      </c>
      <c r="E403" s="50">
        <v>3</v>
      </c>
      <c r="F403" s="50">
        <v>22.6</v>
      </c>
      <c r="G403" s="50">
        <v>140</v>
      </c>
      <c r="H403" s="44">
        <v>0.08</v>
      </c>
      <c r="I403" s="44">
        <v>2.73</v>
      </c>
      <c r="J403" s="45">
        <v>42.22</v>
      </c>
      <c r="K403" s="44">
        <v>0</v>
      </c>
      <c r="L403" s="44">
        <v>252</v>
      </c>
      <c r="M403" s="44">
        <v>189</v>
      </c>
      <c r="N403" s="44">
        <v>29.44</v>
      </c>
      <c r="O403" s="18">
        <v>0.21</v>
      </c>
    </row>
    <row r="404" spans="1:15" ht="16.5" thickBot="1" x14ac:dyDescent="0.3">
      <c r="A404" s="88"/>
      <c r="B404" s="55" t="s">
        <v>94</v>
      </c>
      <c r="C404" s="26">
        <v>200</v>
      </c>
      <c r="D404" s="28">
        <v>0.98</v>
      </c>
      <c r="E404" s="28">
        <v>0.01</v>
      </c>
      <c r="F404" s="28">
        <v>10.63</v>
      </c>
      <c r="G404" s="28">
        <v>43.19</v>
      </c>
      <c r="H404" s="28">
        <v>0</v>
      </c>
      <c r="I404" s="28">
        <v>0</v>
      </c>
      <c r="J404" s="24">
        <v>0.05</v>
      </c>
      <c r="K404" s="28">
        <v>0.1</v>
      </c>
      <c r="L404" s="28">
        <v>2.4</v>
      </c>
      <c r="M404" s="28">
        <v>3</v>
      </c>
      <c r="N404" s="28">
        <v>0.05</v>
      </c>
      <c r="O404" s="15">
        <v>0.02</v>
      </c>
    </row>
    <row r="405" spans="1:15" ht="16.5" thickBot="1" x14ac:dyDescent="0.3">
      <c r="A405" s="111" t="s">
        <v>31</v>
      </c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3"/>
    </row>
    <row r="406" spans="1:15" ht="16.5" thickBot="1" x14ac:dyDescent="0.3">
      <c r="A406" s="21"/>
      <c r="B406" s="10" t="s">
        <v>29</v>
      </c>
      <c r="C406" s="1">
        <v>50</v>
      </c>
      <c r="D406" s="8">
        <v>4.7</v>
      </c>
      <c r="E406" s="8">
        <v>1.2</v>
      </c>
      <c r="F406" s="8">
        <v>11.51</v>
      </c>
      <c r="G406" s="8">
        <v>229.01</v>
      </c>
      <c r="H406" s="11">
        <v>0.01</v>
      </c>
      <c r="I406" s="11">
        <v>1.1100000000000001</v>
      </c>
      <c r="J406" s="11">
        <v>0</v>
      </c>
      <c r="K406" s="11">
        <v>2.69</v>
      </c>
      <c r="L406" s="11">
        <v>18.52</v>
      </c>
      <c r="M406" s="11">
        <v>21.32</v>
      </c>
      <c r="N406" s="11">
        <v>10.78</v>
      </c>
      <c r="O406" s="11">
        <v>0.68</v>
      </c>
    </row>
    <row r="407" spans="1:15" ht="16.5" thickBot="1" x14ac:dyDescent="0.3">
      <c r="A407" s="21"/>
      <c r="B407" s="10" t="s">
        <v>50</v>
      </c>
      <c r="C407" s="11">
        <v>20</v>
      </c>
      <c r="D407" s="11">
        <v>1.32</v>
      </c>
      <c r="E407" s="11">
        <v>0.24</v>
      </c>
      <c r="F407" s="11">
        <v>6.68</v>
      </c>
      <c r="G407" s="11">
        <v>34.799999999999997</v>
      </c>
      <c r="H407" s="7">
        <v>0.14000000000000001</v>
      </c>
      <c r="I407" s="7">
        <v>7.58</v>
      </c>
      <c r="J407" s="7">
        <v>0.39</v>
      </c>
      <c r="K407" s="7">
        <v>0.56999999999999995</v>
      </c>
      <c r="L407" s="7">
        <v>25.67</v>
      </c>
      <c r="M407" s="7">
        <v>92.71</v>
      </c>
      <c r="N407" s="7">
        <v>30.16</v>
      </c>
      <c r="O407" s="7">
        <v>1.29</v>
      </c>
    </row>
    <row r="408" spans="1:15" ht="16.5" thickBot="1" x14ac:dyDescent="0.3">
      <c r="A408" s="6">
        <v>44</v>
      </c>
      <c r="B408" s="7" t="s">
        <v>74</v>
      </c>
      <c r="C408" s="12">
        <v>250</v>
      </c>
      <c r="D408" s="7">
        <v>1.54</v>
      </c>
      <c r="E408" s="8">
        <v>2.89</v>
      </c>
      <c r="F408" s="8">
        <v>10.35</v>
      </c>
      <c r="G408" s="8">
        <v>73.650000000000006</v>
      </c>
      <c r="H408" s="8"/>
      <c r="I408" s="8">
        <v>25.75</v>
      </c>
      <c r="J408" s="8">
        <v>7.7</v>
      </c>
      <c r="K408" s="8">
        <v>1.88</v>
      </c>
      <c r="L408" s="8">
        <v>27.18</v>
      </c>
      <c r="M408" s="8">
        <v>171.23</v>
      </c>
      <c r="N408" s="8">
        <v>44.13</v>
      </c>
      <c r="O408" s="8">
        <v>2.56</v>
      </c>
    </row>
    <row r="409" spans="1:15" ht="16.5" thickBot="1" x14ac:dyDescent="0.3">
      <c r="A409" s="54">
        <v>239</v>
      </c>
      <c r="B409" s="10" t="s">
        <v>72</v>
      </c>
      <c r="C409" s="1">
        <v>220</v>
      </c>
      <c r="D409" s="11">
        <v>6.06</v>
      </c>
      <c r="E409" s="11">
        <v>5.43</v>
      </c>
      <c r="F409" s="11">
        <v>5.78</v>
      </c>
      <c r="G409" s="11">
        <v>89.25</v>
      </c>
      <c r="H409" s="11">
        <v>0.13200000000000001</v>
      </c>
      <c r="I409" s="11"/>
      <c r="J409" s="11"/>
      <c r="K409" s="11">
        <v>1.1759999999999999</v>
      </c>
      <c r="L409" s="11">
        <v>20.7</v>
      </c>
      <c r="M409" s="11">
        <v>78.3</v>
      </c>
      <c r="N409" s="11">
        <v>29.7</v>
      </c>
      <c r="O409" s="11">
        <v>1.8</v>
      </c>
    </row>
    <row r="410" spans="1:15" ht="16.5" thickBot="1" x14ac:dyDescent="0.3">
      <c r="A410" s="54">
        <v>210</v>
      </c>
      <c r="B410" s="7" t="s">
        <v>115</v>
      </c>
      <c r="C410" s="12">
        <v>120</v>
      </c>
      <c r="D410" s="8">
        <v>9.69</v>
      </c>
      <c r="E410" s="8">
        <v>11.21</v>
      </c>
      <c r="F410" s="8">
        <v>30.24</v>
      </c>
      <c r="G410" s="8">
        <v>434.21</v>
      </c>
      <c r="H410" s="8">
        <v>0.09</v>
      </c>
      <c r="I410" s="8">
        <v>0</v>
      </c>
      <c r="J410" s="8">
        <v>12</v>
      </c>
      <c r="K410" s="8">
        <v>0.83</v>
      </c>
      <c r="L410" s="8">
        <v>11.89</v>
      </c>
      <c r="M410" s="8">
        <v>47.24</v>
      </c>
      <c r="N410" s="8">
        <v>8.5500000000000007</v>
      </c>
      <c r="O410" s="8">
        <v>0.86</v>
      </c>
    </row>
    <row r="411" spans="1:15" ht="16.5" thickBot="1" x14ac:dyDescent="0.3">
      <c r="A411" s="6">
        <v>231</v>
      </c>
      <c r="B411" s="7" t="s">
        <v>70</v>
      </c>
      <c r="C411" s="12">
        <v>100</v>
      </c>
      <c r="D411" s="7">
        <v>1.01</v>
      </c>
      <c r="E411" s="8">
        <v>4.21</v>
      </c>
      <c r="F411" s="8">
        <v>10.49</v>
      </c>
      <c r="G411" s="8">
        <v>31.26</v>
      </c>
      <c r="H411" s="8">
        <v>0.12</v>
      </c>
      <c r="I411" s="8">
        <v>0</v>
      </c>
      <c r="J411" s="8">
        <v>0.02</v>
      </c>
      <c r="K411" s="8">
        <v>0.13</v>
      </c>
      <c r="L411" s="8">
        <v>8.57</v>
      </c>
      <c r="M411" s="8">
        <v>69.13</v>
      </c>
      <c r="N411" s="8">
        <v>24.28</v>
      </c>
      <c r="O411" s="8">
        <v>0.8</v>
      </c>
    </row>
    <row r="412" spans="1:15" ht="16.5" thickBot="1" x14ac:dyDescent="0.3">
      <c r="A412" s="9">
        <v>283</v>
      </c>
      <c r="B412" s="10" t="s">
        <v>62</v>
      </c>
      <c r="C412" s="1">
        <v>200</v>
      </c>
      <c r="D412" s="1">
        <v>0.56000000000000005</v>
      </c>
      <c r="E412" s="11">
        <v>0</v>
      </c>
      <c r="F412" s="11">
        <v>27.89</v>
      </c>
      <c r="G412" s="11">
        <v>113.79</v>
      </c>
      <c r="H412" s="8">
        <v>0.02</v>
      </c>
      <c r="I412" s="8">
        <v>7.8</v>
      </c>
      <c r="J412" s="8">
        <v>0</v>
      </c>
      <c r="K412" s="8">
        <v>0.11</v>
      </c>
      <c r="L412" s="8">
        <v>11.4</v>
      </c>
      <c r="M412" s="8">
        <v>7.04</v>
      </c>
      <c r="N412" s="8">
        <v>5.34</v>
      </c>
      <c r="O412" s="8">
        <v>1.2</v>
      </c>
    </row>
    <row r="413" spans="1:15" ht="16.5" thickBot="1" x14ac:dyDescent="0.3">
      <c r="A413" s="111" t="s">
        <v>32</v>
      </c>
      <c r="B413" s="113"/>
      <c r="C413" s="4">
        <f>C406+C408+C409+C411+C412</f>
        <v>820</v>
      </c>
      <c r="D413" s="5">
        <f>D406+D408+D409+D410+D411+D412</f>
        <v>23.560000000000002</v>
      </c>
      <c r="E413" s="5">
        <f>E406+E408+E409+E410+E411+E412</f>
        <v>24.94</v>
      </c>
      <c r="F413" s="5">
        <f t="shared" ref="F413:O413" si="69">F406+F408+F409+F410+F411+F412</f>
        <v>96.259999999999991</v>
      </c>
      <c r="G413" s="5">
        <f t="shared" si="69"/>
        <v>971.16999999999985</v>
      </c>
      <c r="H413" s="5">
        <f t="shared" si="69"/>
        <v>0.372</v>
      </c>
      <c r="I413" s="5">
        <f t="shared" si="69"/>
        <v>34.659999999999997</v>
      </c>
      <c r="J413" s="5">
        <f t="shared" si="69"/>
        <v>19.72</v>
      </c>
      <c r="K413" s="5">
        <f t="shared" si="69"/>
        <v>6.8160000000000007</v>
      </c>
      <c r="L413" s="5">
        <f t="shared" si="69"/>
        <v>98.260000000000019</v>
      </c>
      <c r="M413" s="5">
        <f t="shared" si="69"/>
        <v>394.26</v>
      </c>
      <c r="N413" s="5">
        <f t="shared" si="69"/>
        <v>122.78</v>
      </c>
      <c r="O413" s="5">
        <f t="shared" si="69"/>
        <v>7.9</v>
      </c>
    </row>
    <row r="414" spans="1:15" ht="16.5" thickBot="1" x14ac:dyDescent="0.3">
      <c r="A414" s="56"/>
      <c r="B414" s="25"/>
      <c r="C414" s="111" t="s">
        <v>108</v>
      </c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3"/>
    </row>
    <row r="415" spans="1:15" ht="16.5" thickBot="1" x14ac:dyDescent="0.3">
      <c r="A415" s="36">
        <v>300</v>
      </c>
      <c r="B415" s="37" t="s">
        <v>52</v>
      </c>
      <c r="C415" s="38">
        <v>200</v>
      </c>
      <c r="D415" s="3">
        <v>0.12</v>
      </c>
      <c r="E415" s="3">
        <v>0</v>
      </c>
      <c r="F415" s="3">
        <v>12.04</v>
      </c>
      <c r="G415" s="3">
        <v>48.64</v>
      </c>
      <c r="H415" s="41">
        <v>0</v>
      </c>
      <c r="I415" s="40">
        <v>0.03</v>
      </c>
      <c r="J415" s="40">
        <v>0</v>
      </c>
      <c r="K415" s="11">
        <v>0</v>
      </c>
      <c r="L415" s="41">
        <v>10</v>
      </c>
      <c r="M415" s="40">
        <v>2.5</v>
      </c>
      <c r="N415" s="41">
        <v>1.3</v>
      </c>
      <c r="O415" s="39">
        <v>0.28000000000000003</v>
      </c>
    </row>
    <row r="416" spans="1:15" ht="16.5" thickBot="1" x14ac:dyDescent="0.3">
      <c r="A416" s="29"/>
      <c r="B416" s="47" t="s">
        <v>121</v>
      </c>
      <c r="C416" s="38">
        <v>100</v>
      </c>
      <c r="D416" s="39">
        <v>7.7</v>
      </c>
      <c r="E416" s="40">
        <v>4.9000000000000004</v>
      </c>
      <c r="F416" s="39">
        <v>25.4</v>
      </c>
      <c r="G416" s="40">
        <v>185</v>
      </c>
      <c r="H416" s="86"/>
      <c r="I416" s="31"/>
      <c r="J416" s="31"/>
      <c r="K416" s="86"/>
      <c r="L416" s="86"/>
      <c r="M416" s="31"/>
      <c r="N416" s="86"/>
      <c r="O416" s="16"/>
    </row>
    <row r="417" spans="1:15" ht="16.5" thickBot="1" x14ac:dyDescent="0.3">
      <c r="A417" s="31"/>
      <c r="B417" s="7" t="s">
        <v>168</v>
      </c>
      <c r="C417" s="12">
        <v>50</v>
      </c>
      <c r="D417" s="8">
        <v>1.22</v>
      </c>
      <c r="E417" s="8">
        <v>4.49</v>
      </c>
      <c r="F417" s="8">
        <v>4.92</v>
      </c>
      <c r="G417" s="8">
        <v>136.38</v>
      </c>
      <c r="H417" s="8">
        <v>0</v>
      </c>
      <c r="I417" s="8">
        <v>0</v>
      </c>
      <c r="J417" s="8">
        <v>0.05</v>
      </c>
      <c r="K417" s="8">
        <v>0.1</v>
      </c>
      <c r="L417" s="8">
        <v>2.4</v>
      </c>
      <c r="M417" s="8">
        <v>3</v>
      </c>
      <c r="N417" s="8">
        <v>0.05</v>
      </c>
      <c r="O417" s="8">
        <v>0.02</v>
      </c>
    </row>
    <row r="418" spans="1:15" ht="16.5" thickBot="1" x14ac:dyDescent="0.3">
      <c r="A418" s="29"/>
      <c r="B418" s="67" t="s">
        <v>112</v>
      </c>
      <c r="C418" s="85">
        <f>C415+C416+C417</f>
        <v>350</v>
      </c>
      <c r="D418" s="33">
        <f>D415+D416+D417</f>
        <v>9.0400000000000009</v>
      </c>
      <c r="E418" s="33">
        <f t="shared" ref="E418:O418" si="70">E415+E416+E417</f>
        <v>9.39</v>
      </c>
      <c r="F418" s="33">
        <f t="shared" si="70"/>
        <v>42.36</v>
      </c>
      <c r="G418" s="33">
        <f t="shared" si="70"/>
        <v>370.02</v>
      </c>
      <c r="H418" s="33">
        <f t="shared" si="70"/>
        <v>0</v>
      </c>
      <c r="I418" s="33">
        <f t="shared" si="70"/>
        <v>0.03</v>
      </c>
      <c r="J418" s="33">
        <f t="shared" si="70"/>
        <v>0.05</v>
      </c>
      <c r="K418" s="33">
        <f t="shared" si="70"/>
        <v>0.1</v>
      </c>
      <c r="L418" s="33">
        <f t="shared" si="70"/>
        <v>12.4</v>
      </c>
      <c r="M418" s="33">
        <f t="shared" si="70"/>
        <v>5.5</v>
      </c>
      <c r="N418" s="33">
        <f t="shared" si="70"/>
        <v>1.35</v>
      </c>
      <c r="O418" s="33">
        <f t="shared" si="70"/>
        <v>0.30000000000000004</v>
      </c>
    </row>
    <row r="419" spans="1:15" ht="16.5" thickBot="1" x14ac:dyDescent="0.3">
      <c r="A419" s="29"/>
      <c r="B419" s="106" t="s">
        <v>87</v>
      </c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8"/>
    </row>
    <row r="420" spans="1:15" ht="16.5" thickBot="1" x14ac:dyDescent="0.3">
      <c r="A420" s="73">
        <v>190</v>
      </c>
      <c r="B420" s="53" t="s">
        <v>160</v>
      </c>
      <c r="C420" s="54">
        <v>120</v>
      </c>
      <c r="D420" s="21">
        <v>1.72</v>
      </c>
      <c r="E420" s="40">
        <v>20.65</v>
      </c>
      <c r="F420" s="11">
        <v>49.12</v>
      </c>
      <c r="G420" s="40">
        <v>358.69</v>
      </c>
      <c r="H420" s="30"/>
      <c r="I420" s="32"/>
      <c r="J420" s="32"/>
      <c r="K420" s="5"/>
      <c r="L420" s="30"/>
      <c r="M420" s="32"/>
      <c r="N420" s="30"/>
      <c r="O420" s="33"/>
    </row>
    <row r="421" spans="1:15" ht="16.5" thickBot="1" x14ac:dyDescent="0.3">
      <c r="A421" s="6">
        <v>219</v>
      </c>
      <c r="B421" s="7" t="s">
        <v>37</v>
      </c>
      <c r="C421" s="12">
        <v>180</v>
      </c>
      <c r="D421" s="7">
        <v>8.2100000000000009</v>
      </c>
      <c r="E421" s="8">
        <v>6.52</v>
      </c>
      <c r="F421" s="8">
        <v>27.1</v>
      </c>
      <c r="G421" s="8">
        <v>205.57</v>
      </c>
      <c r="H421" s="8">
        <v>8.2000000000000003E-2</v>
      </c>
      <c r="I421" s="8">
        <v>3.41</v>
      </c>
      <c r="J421" s="8">
        <v>1.7000000000000001E-2</v>
      </c>
      <c r="K421" s="8">
        <v>1.15E-2</v>
      </c>
      <c r="L421" s="8">
        <v>8.1720000000000006</v>
      </c>
      <c r="M421" s="8">
        <v>43.39</v>
      </c>
      <c r="N421" s="8">
        <v>15.85</v>
      </c>
      <c r="O421" s="8">
        <v>0.63</v>
      </c>
    </row>
    <row r="422" spans="1:15" ht="16.5" thickBot="1" x14ac:dyDescent="0.3">
      <c r="A422" s="36">
        <v>300</v>
      </c>
      <c r="B422" s="47" t="s">
        <v>52</v>
      </c>
      <c r="C422" s="54">
        <v>200</v>
      </c>
      <c r="D422" s="3">
        <v>0.12</v>
      </c>
      <c r="E422" s="3">
        <v>0</v>
      </c>
      <c r="F422" s="3">
        <v>12.04</v>
      </c>
      <c r="G422" s="3">
        <v>48.64</v>
      </c>
      <c r="H422" s="41">
        <v>0</v>
      </c>
      <c r="I422" s="40">
        <v>0.03</v>
      </c>
      <c r="J422" s="40">
        <v>0</v>
      </c>
      <c r="K422" s="11">
        <v>0</v>
      </c>
      <c r="L422" s="41">
        <v>10</v>
      </c>
      <c r="M422" s="40">
        <v>2.5</v>
      </c>
      <c r="N422" s="41">
        <v>1.3</v>
      </c>
      <c r="O422" s="39">
        <v>0.28000000000000003</v>
      </c>
    </row>
    <row r="423" spans="1:15" ht="16.5" thickBot="1" x14ac:dyDescent="0.3">
      <c r="A423" s="31"/>
      <c r="B423" s="7" t="s">
        <v>29</v>
      </c>
      <c r="C423" s="1">
        <v>50</v>
      </c>
      <c r="D423" s="10">
        <v>50</v>
      </c>
      <c r="E423" s="8">
        <v>4.7</v>
      </c>
      <c r="F423" s="8">
        <v>1.2</v>
      </c>
      <c r="G423" s="8">
        <v>11.51</v>
      </c>
      <c r="H423" s="8">
        <v>229.01</v>
      </c>
      <c r="I423" s="8">
        <v>1.3</v>
      </c>
      <c r="J423" s="8">
        <v>0.05</v>
      </c>
      <c r="K423" s="8">
        <v>0.17</v>
      </c>
      <c r="L423" s="8">
        <v>132.15</v>
      </c>
      <c r="M423" s="8">
        <v>184.7</v>
      </c>
      <c r="N423" s="8">
        <v>47.23</v>
      </c>
      <c r="O423" s="8">
        <v>1.21</v>
      </c>
    </row>
    <row r="424" spans="1:15" ht="16.5" thickBot="1" x14ac:dyDescent="0.3">
      <c r="A424" s="29"/>
      <c r="B424" s="29"/>
      <c r="C424" s="31"/>
      <c r="D424" s="32"/>
      <c r="E424" s="32"/>
      <c r="F424" s="5"/>
      <c r="G424" s="32"/>
      <c r="H424" s="96"/>
      <c r="I424" s="32"/>
      <c r="J424" s="32"/>
      <c r="K424" s="5"/>
      <c r="L424" s="30"/>
      <c r="M424" s="32"/>
      <c r="N424" s="30"/>
      <c r="O424" s="32"/>
    </row>
    <row r="425" spans="1:15" ht="16.5" thickBot="1" x14ac:dyDescent="0.3">
      <c r="A425" s="29"/>
      <c r="B425" s="29" t="s">
        <v>88</v>
      </c>
      <c r="C425" s="31">
        <f>C420+C421+C422+C423</f>
        <v>550</v>
      </c>
      <c r="D425" s="32">
        <f>D420+D421+D422+D423</f>
        <v>60.05</v>
      </c>
      <c r="E425" s="32">
        <f t="shared" ref="E425:O425" si="71">E420+E421+E422+E423</f>
        <v>31.869999999999997</v>
      </c>
      <c r="F425" s="32">
        <f t="shared" si="71"/>
        <v>89.46</v>
      </c>
      <c r="G425" s="32">
        <f t="shared" si="71"/>
        <v>624.41</v>
      </c>
      <c r="H425" s="32">
        <f t="shared" si="71"/>
        <v>229.09199999999998</v>
      </c>
      <c r="I425" s="32">
        <f t="shared" si="71"/>
        <v>4.74</v>
      </c>
      <c r="J425" s="32">
        <f t="shared" si="71"/>
        <v>6.7000000000000004E-2</v>
      </c>
      <c r="K425" s="32">
        <f t="shared" si="71"/>
        <v>0.18150000000000002</v>
      </c>
      <c r="L425" s="32">
        <f t="shared" si="71"/>
        <v>150.322</v>
      </c>
      <c r="M425" s="32">
        <f t="shared" si="71"/>
        <v>230.58999999999997</v>
      </c>
      <c r="N425" s="32">
        <f t="shared" si="71"/>
        <v>64.38</v>
      </c>
      <c r="O425" s="32">
        <f t="shared" si="71"/>
        <v>2.12</v>
      </c>
    </row>
    <row r="426" spans="1:15" ht="16.5" thickBot="1" x14ac:dyDescent="0.3">
      <c r="A426" s="73"/>
      <c r="B426" s="97" t="s">
        <v>197</v>
      </c>
      <c r="C426" s="31">
        <f t="shared" ref="C426:O426" si="72">C401+C404+C413+C418+C425</f>
        <v>2420</v>
      </c>
      <c r="D426" s="35">
        <f t="shared" si="72"/>
        <v>109.3</v>
      </c>
      <c r="E426" s="35">
        <f t="shared" si="72"/>
        <v>85.800000000000011</v>
      </c>
      <c r="F426" s="35">
        <f t="shared" si="72"/>
        <v>313.94</v>
      </c>
      <c r="G426" s="35">
        <f t="shared" si="72"/>
        <v>2689.7499999999995</v>
      </c>
      <c r="H426" s="35">
        <f t="shared" si="72"/>
        <v>229.57399999999998</v>
      </c>
      <c r="I426" s="35">
        <f t="shared" si="72"/>
        <v>41.28</v>
      </c>
      <c r="J426" s="35">
        <f t="shared" si="72"/>
        <v>20.036999999999999</v>
      </c>
      <c r="K426" s="35">
        <f t="shared" si="72"/>
        <v>9.8074999999999992</v>
      </c>
      <c r="L426" s="35">
        <f t="shared" si="72"/>
        <v>471.40199999999999</v>
      </c>
      <c r="M426" s="35">
        <f t="shared" si="72"/>
        <v>928.29</v>
      </c>
      <c r="N426" s="35">
        <f t="shared" si="72"/>
        <v>236.16</v>
      </c>
      <c r="O426" s="35">
        <f t="shared" si="72"/>
        <v>13.420000000000002</v>
      </c>
    </row>
    <row r="427" spans="1:15" ht="16.5" thickBot="1" x14ac:dyDescent="0.3">
      <c r="A427" s="109" t="s">
        <v>209</v>
      </c>
      <c r="B427" s="110"/>
      <c r="C427" s="17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</row>
    <row r="428" spans="1:15" ht="16.5" thickBot="1" x14ac:dyDescent="0.3">
      <c r="A428" s="111" t="s">
        <v>27</v>
      </c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3"/>
    </row>
    <row r="429" spans="1:15" ht="16.5" thickBot="1" x14ac:dyDescent="0.3">
      <c r="A429" s="6"/>
      <c r="B429" s="7" t="s">
        <v>29</v>
      </c>
      <c r="C429" s="1">
        <v>50</v>
      </c>
      <c r="D429" s="8">
        <v>4.7</v>
      </c>
      <c r="E429" s="8">
        <v>1.2</v>
      </c>
      <c r="F429" s="8">
        <v>11.51</v>
      </c>
      <c r="G429" s="8">
        <v>229.01</v>
      </c>
      <c r="H429" s="8">
        <v>0.09</v>
      </c>
      <c r="I429" s="8">
        <v>0.91</v>
      </c>
      <c r="J429" s="8">
        <v>0.04</v>
      </c>
      <c r="K429" s="8">
        <v>0.72</v>
      </c>
      <c r="L429" s="8">
        <v>94.23</v>
      </c>
      <c r="M429" s="8">
        <v>102.24</v>
      </c>
      <c r="N429" s="8">
        <v>17.82</v>
      </c>
      <c r="O429" s="8">
        <v>0.54</v>
      </c>
    </row>
    <row r="430" spans="1:15" ht="16.5" thickBot="1" x14ac:dyDescent="0.3">
      <c r="A430" s="9"/>
      <c r="B430" s="10" t="s">
        <v>50</v>
      </c>
      <c r="C430" s="1">
        <v>20</v>
      </c>
      <c r="D430" s="11">
        <v>1.32</v>
      </c>
      <c r="E430" s="11">
        <v>0.24</v>
      </c>
      <c r="F430" s="11">
        <v>6.68</v>
      </c>
      <c r="G430" s="11">
        <v>34.799999999999997</v>
      </c>
      <c r="H430" s="11">
        <v>0.01</v>
      </c>
      <c r="I430" s="11">
        <v>0.12</v>
      </c>
      <c r="J430" s="11">
        <v>34.5</v>
      </c>
      <c r="K430" s="11">
        <v>0.08</v>
      </c>
      <c r="L430" s="11">
        <v>150</v>
      </c>
      <c r="M430" s="11">
        <v>96</v>
      </c>
      <c r="N430" s="11">
        <v>6.75</v>
      </c>
      <c r="O430" s="11">
        <v>0.15</v>
      </c>
    </row>
    <row r="431" spans="1:15" ht="16.5" thickBot="1" x14ac:dyDescent="0.3">
      <c r="A431" s="6">
        <v>114</v>
      </c>
      <c r="B431" s="7" t="s">
        <v>51</v>
      </c>
      <c r="C431" s="12">
        <v>250</v>
      </c>
      <c r="D431" s="8">
        <v>6.24</v>
      </c>
      <c r="E431" s="8">
        <v>8.07</v>
      </c>
      <c r="F431" s="8">
        <v>39.770000000000003</v>
      </c>
      <c r="G431" s="8">
        <v>256.25</v>
      </c>
      <c r="H431" s="8">
        <v>0</v>
      </c>
      <c r="I431" s="8">
        <v>0</v>
      </c>
      <c r="J431" s="8">
        <v>0</v>
      </c>
      <c r="K431" s="8">
        <v>0</v>
      </c>
      <c r="L431" s="8">
        <v>4.5999999999999996</v>
      </c>
      <c r="M431" s="8">
        <v>2.67</v>
      </c>
      <c r="N431" s="8">
        <v>2</v>
      </c>
      <c r="O431" s="8">
        <v>0.33</v>
      </c>
    </row>
    <row r="432" spans="1:15" ht="16.5" thickBot="1" x14ac:dyDescent="0.3">
      <c r="A432" s="6">
        <v>366</v>
      </c>
      <c r="B432" s="7" t="s">
        <v>28</v>
      </c>
      <c r="C432" s="12">
        <v>40</v>
      </c>
      <c r="D432" s="11">
        <v>5.62</v>
      </c>
      <c r="E432" s="11">
        <v>6.27</v>
      </c>
      <c r="F432" s="11">
        <v>0</v>
      </c>
      <c r="G432" s="11">
        <v>121.3</v>
      </c>
      <c r="H432" s="11">
        <v>0.11</v>
      </c>
      <c r="I432" s="11"/>
      <c r="J432" s="11"/>
      <c r="K432" s="11">
        <v>0.98</v>
      </c>
      <c r="L432" s="11">
        <v>17.25</v>
      </c>
      <c r="M432" s="11">
        <v>65.25</v>
      </c>
      <c r="N432" s="11">
        <v>24.75</v>
      </c>
      <c r="O432" s="11">
        <v>1.5</v>
      </c>
    </row>
    <row r="433" spans="1:15" ht="15.75" thickBot="1" x14ac:dyDescent="0.3">
      <c r="A433" s="13">
        <v>300</v>
      </c>
      <c r="B433" s="3" t="s">
        <v>52</v>
      </c>
      <c r="C433" s="14">
        <v>200</v>
      </c>
      <c r="D433" s="3">
        <v>0.12</v>
      </c>
      <c r="E433" s="3">
        <v>0</v>
      </c>
      <c r="F433" s="3">
        <v>12.04</v>
      </c>
      <c r="G433" s="3">
        <v>48.64</v>
      </c>
      <c r="H433" s="3">
        <v>0</v>
      </c>
      <c r="I433" s="3">
        <v>0</v>
      </c>
      <c r="J433" s="3">
        <v>0</v>
      </c>
      <c r="K433" s="3">
        <v>0</v>
      </c>
      <c r="L433" s="3">
        <v>12.5</v>
      </c>
      <c r="M433" s="3">
        <v>6</v>
      </c>
      <c r="N433" s="3">
        <v>3</v>
      </c>
      <c r="O433" s="3">
        <v>0.7</v>
      </c>
    </row>
    <row r="434" spans="1:15" ht="15.75" thickBot="1" x14ac:dyDescent="0.3">
      <c r="A434" s="13"/>
      <c r="B434" s="3"/>
      <c r="C434" s="1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6.5" thickBot="1" x14ac:dyDescent="0.3">
      <c r="A435" s="88" t="s">
        <v>30</v>
      </c>
      <c r="B435" s="90"/>
      <c r="C435" s="4">
        <f>C429+C430+C431+C432+C433</f>
        <v>560</v>
      </c>
      <c r="D435" s="15">
        <f>D429+D430+D431+D432+D433+D434</f>
        <v>18.000000000000004</v>
      </c>
      <c r="E435" s="15">
        <f t="shared" ref="E435:O435" si="73">E429+E430+E431+E432+E433+E434</f>
        <v>15.78</v>
      </c>
      <c r="F435" s="15">
        <f t="shared" si="73"/>
        <v>70</v>
      </c>
      <c r="G435" s="15">
        <f t="shared" si="73"/>
        <v>689.99999999999989</v>
      </c>
      <c r="H435" s="15">
        <f t="shared" si="73"/>
        <v>0.21</v>
      </c>
      <c r="I435" s="15">
        <f t="shared" si="73"/>
        <v>1.03</v>
      </c>
      <c r="J435" s="15">
        <f t="shared" si="73"/>
        <v>34.54</v>
      </c>
      <c r="K435" s="15">
        <f t="shared" si="73"/>
        <v>1.7799999999999998</v>
      </c>
      <c r="L435" s="15">
        <f t="shared" si="73"/>
        <v>278.58000000000004</v>
      </c>
      <c r="M435" s="15">
        <f t="shared" si="73"/>
        <v>272.15999999999997</v>
      </c>
      <c r="N435" s="15">
        <f t="shared" si="73"/>
        <v>54.32</v>
      </c>
      <c r="O435" s="15">
        <f t="shared" si="73"/>
        <v>3.2199999999999998</v>
      </c>
    </row>
    <row r="436" spans="1:15" ht="16.5" thickBot="1" x14ac:dyDescent="0.3">
      <c r="A436" s="88"/>
      <c r="B436" s="111" t="s">
        <v>89</v>
      </c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3"/>
    </row>
    <row r="437" spans="1:15" ht="16.5" thickBot="1" x14ac:dyDescent="0.3">
      <c r="A437" s="49">
        <v>293</v>
      </c>
      <c r="B437" s="35" t="s">
        <v>63</v>
      </c>
      <c r="C437" s="3">
        <v>200</v>
      </c>
      <c r="D437" s="3">
        <v>2</v>
      </c>
      <c r="E437" s="3">
        <v>0.2</v>
      </c>
      <c r="F437" s="3">
        <v>5.8</v>
      </c>
      <c r="G437" s="3">
        <v>36</v>
      </c>
      <c r="H437" s="28"/>
      <c r="I437" s="28"/>
      <c r="J437" s="24"/>
      <c r="K437" s="28"/>
      <c r="L437" s="28"/>
      <c r="M437" s="28"/>
      <c r="N437" s="28"/>
      <c r="O437" s="15"/>
    </row>
    <row r="438" spans="1:15" ht="16.5" thickBot="1" x14ac:dyDescent="0.3">
      <c r="A438" s="88"/>
      <c r="B438" s="25" t="s">
        <v>90</v>
      </c>
      <c r="C438" s="26">
        <v>200</v>
      </c>
      <c r="D438" s="28">
        <f>D437</f>
        <v>2</v>
      </c>
      <c r="E438" s="28">
        <f t="shared" ref="E438:O438" si="74">E437</f>
        <v>0.2</v>
      </c>
      <c r="F438" s="28">
        <f t="shared" si="74"/>
        <v>5.8</v>
      </c>
      <c r="G438" s="28">
        <f t="shared" si="74"/>
        <v>36</v>
      </c>
      <c r="H438" s="28">
        <f t="shared" si="74"/>
        <v>0</v>
      </c>
      <c r="I438" s="28">
        <f t="shared" si="74"/>
        <v>0</v>
      </c>
      <c r="J438" s="28">
        <f t="shared" si="74"/>
        <v>0</v>
      </c>
      <c r="K438" s="28">
        <f t="shared" si="74"/>
        <v>0</v>
      </c>
      <c r="L438" s="28">
        <f t="shared" si="74"/>
        <v>0</v>
      </c>
      <c r="M438" s="28">
        <f t="shared" si="74"/>
        <v>0</v>
      </c>
      <c r="N438" s="28">
        <f t="shared" si="74"/>
        <v>0</v>
      </c>
      <c r="O438" s="28">
        <f t="shared" si="74"/>
        <v>0</v>
      </c>
    </row>
    <row r="439" spans="1:15" ht="16.5" thickBot="1" x14ac:dyDescent="0.3">
      <c r="A439" s="88" t="s">
        <v>85</v>
      </c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90"/>
    </row>
    <row r="440" spans="1:15" ht="16.5" thickBot="1" x14ac:dyDescent="0.3">
      <c r="A440" s="9"/>
      <c r="B440" s="10" t="s">
        <v>29</v>
      </c>
      <c r="C440" s="1">
        <v>50</v>
      </c>
      <c r="D440" s="8">
        <v>4.7</v>
      </c>
      <c r="E440" s="8">
        <v>1.2</v>
      </c>
      <c r="F440" s="8">
        <v>11.51</v>
      </c>
      <c r="G440" s="8">
        <v>229.01</v>
      </c>
      <c r="H440" s="8">
        <v>0.09</v>
      </c>
      <c r="I440" s="8">
        <v>0.91</v>
      </c>
      <c r="J440" s="8">
        <v>0.04</v>
      </c>
      <c r="K440" s="8">
        <v>0.72</v>
      </c>
      <c r="L440" s="8">
        <v>94.23</v>
      </c>
      <c r="M440" s="8">
        <v>102.24</v>
      </c>
      <c r="N440" s="8">
        <v>17.82</v>
      </c>
      <c r="O440" s="8">
        <v>0.54</v>
      </c>
    </row>
    <row r="441" spans="1:15" ht="16.5" thickBot="1" x14ac:dyDescent="0.3">
      <c r="A441" s="6"/>
      <c r="B441" s="7" t="s">
        <v>50</v>
      </c>
      <c r="C441" s="1">
        <v>20</v>
      </c>
      <c r="D441" s="11">
        <v>1.32</v>
      </c>
      <c r="E441" s="11">
        <v>0.24</v>
      </c>
      <c r="F441" s="11">
        <v>6.68</v>
      </c>
      <c r="G441" s="11">
        <v>34.799999999999997</v>
      </c>
      <c r="H441" s="11">
        <v>0.01</v>
      </c>
      <c r="I441" s="11">
        <v>0.12</v>
      </c>
      <c r="J441" s="11">
        <v>34.5</v>
      </c>
      <c r="K441" s="11">
        <v>0.08</v>
      </c>
      <c r="L441" s="11">
        <v>150</v>
      </c>
      <c r="M441" s="11">
        <v>96</v>
      </c>
      <c r="N441" s="11">
        <v>6.75</v>
      </c>
      <c r="O441" s="11">
        <v>0.15</v>
      </c>
    </row>
    <row r="442" spans="1:15" ht="16.5" thickBot="1" x14ac:dyDescent="0.3">
      <c r="A442" s="21"/>
      <c r="B442" s="10" t="s">
        <v>55</v>
      </c>
      <c r="C442" s="1">
        <v>250</v>
      </c>
      <c r="D442" s="11">
        <v>10.55</v>
      </c>
      <c r="E442" s="11">
        <v>3.84</v>
      </c>
      <c r="F442" s="11">
        <v>10.050000000000001</v>
      </c>
      <c r="G442" s="11">
        <v>214.13</v>
      </c>
      <c r="H442" s="11">
        <v>0.16</v>
      </c>
      <c r="I442" s="11">
        <v>0</v>
      </c>
      <c r="J442" s="11">
        <v>2.5000000000000001E-2</v>
      </c>
      <c r="K442" s="11">
        <v>0.5</v>
      </c>
      <c r="L442" s="11">
        <v>22.5</v>
      </c>
      <c r="M442" s="11">
        <v>129.63999999999999</v>
      </c>
      <c r="N442" s="11">
        <v>14.91</v>
      </c>
      <c r="O442" s="11">
        <v>1.59</v>
      </c>
    </row>
    <row r="443" spans="1:15" ht="16.5" thickBot="1" x14ac:dyDescent="0.3">
      <c r="A443" s="6">
        <v>212</v>
      </c>
      <c r="B443" s="7" t="s">
        <v>53</v>
      </c>
      <c r="C443" s="12">
        <v>100</v>
      </c>
      <c r="D443" s="8">
        <v>5.27</v>
      </c>
      <c r="E443" s="8">
        <v>6.13</v>
      </c>
      <c r="F443" s="8">
        <v>9.91</v>
      </c>
      <c r="G443" s="8">
        <v>224.69</v>
      </c>
      <c r="H443" s="8">
        <v>0.09</v>
      </c>
      <c r="I443" s="8">
        <v>0</v>
      </c>
      <c r="J443" s="8">
        <v>12</v>
      </c>
      <c r="K443" s="8">
        <v>0.83</v>
      </c>
      <c r="L443" s="8">
        <v>11.89</v>
      </c>
      <c r="M443" s="8">
        <v>47.24</v>
      </c>
      <c r="N443" s="8">
        <v>8.5500000000000007</v>
      </c>
      <c r="O443" s="8">
        <v>0.86</v>
      </c>
    </row>
    <row r="444" spans="1:15" ht="16.5" thickBot="1" x14ac:dyDescent="0.3">
      <c r="A444" s="6">
        <v>227</v>
      </c>
      <c r="B444" s="7" t="s">
        <v>54</v>
      </c>
      <c r="C444" s="12">
        <v>150</v>
      </c>
      <c r="D444" s="8">
        <v>1.22</v>
      </c>
      <c r="E444" s="8">
        <v>9.1999999999999993</v>
      </c>
      <c r="F444" s="8">
        <v>31.25</v>
      </c>
      <c r="G444" s="8">
        <v>185.23</v>
      </c>
      <c r="H444" s="8">
        <v>0</v>
      </c>
      <c r="I444" s="8">
        <v>3.36</v>
      </c>
      <c r="J444" s="8">
        <v>0</v>
      </c>
      <c r="K444" s="8">
        <v>1.2E-2</v>
      </c>
      <c r="L444" s="8">
        <v>7.2</v>
      </c>
      <c r="M444" s="8">
        <v>4.2480000000000002</v>
      </c>
      <c r="N444" s="8">
        <v>2.81</v>
      </c>
      <c r="O444" s="8">
        <v>0.34799999999999998</v>
      </c>
    </row>
    <row r="445" spans="1:15" ht="16.5" thickBot="1" x14ac:dyDescent="0.3">
      <c r="A445" s="6"/>
      <c r="B445" s="10" t="s">
        <v>56</v>
      </c>
      <c r="C445" s="1">
        <v>60</v>
      </c>
      <c r="D445" s="11">
        <v>1.1200000000000001</v>
      </c>
      <c r="E445" s="11">
        <v>2.17</v>
      </c>
      <c r="F445" s="11">
        <v>4.83</v>
      </c>
      <c r="G445" s="11">
        <v>73.412000000000006</v>
      </c>
      <c r="H445" s="8"/>
      <c r="I445" s="8"/>
      <c r="J445" s="8"/>
      <c r="K445" s="8"/>
      <c r="L445" s="8"/>
      <c r="M445" s="8"/>
      <c r="N445" s="8"/>
      <c r="O445" s="8"/>
    </row>
    <row r="446" spans="1:15" ht="16.5" thickBot="1" x14ac:dyDescent="0.3">
      <c r="A446" s="9">
        <v>278</v>
      </c>
      <c r="B446" s="10" t="s">
        <v>57</v>
      </c>
      <c r="C446" s="1">
        <v>200</v>
      </c>
      <c r="D446" s="11">
        <v>0.1</v>
      </c>
      <c r="E446" s="11">
        <v>0.04</v>
      </c>
      <c r="F446" s="11">
        <v>19.52</v>
      </c>
      <c r="G446" s="11">
        <v>85.87</v>
      </c>
      <c r="H446" s="11">
        <v>0.11</v>
      </c>
      <c r="I446" s="11"/>
      <c r="J446" s="11"/>
      <c r="K446" s="11">
        <v>0.98</v>
      </c>
      <c r="L446" s="11">
        <v>17.25</v>
      </c>
      <c r="M446" s="11">
        <v>65.25</v>
      </c>
      <c r="N446" s="11">
        <v>24.75</v>
      </c>
      <c r="O446" s="11">
        <v>1.5</v>
      </c>
    </row>
    <row r="447" spans="1:15" ht="16.5" thickBot="1" x14ac:dyDescent="0.3">
      <c r="A447" s="88" t="s">
        <v>32</v>
      </c>
      <c r="B447" s="90"/>
      <c r="C447" s="4">
        <f>C440+C441+C442+C443+C444+C446</f>
        <v>770</v>
      </c>
      <c r="D447" s="5">
        <f>D440+D441+D442+D443+D444+D445+D446</f>
        <v>24.28</v>
      </c>
      <c r="E447" s="5">
        <f t="shared" ref="E447:G447" si="75">E440+E441+E442+E443+E444+E445+E446</f>
        <v>22.82</v>
      </c>
      <c r="F447" s="5">
        <f t="shared" si="75"/>
        <v>93.75</v>
      </c>
      <c r="G447" s="5">
        <f t="shared" si="75"/>
        <v>1047.1420000000001</v>
      </c>
      <c r="H447" s="5">
        <f t="shared" ref="H447:O447" si="76">H440+H441+H442+H443+H444+H446</f>
        <v>0.45999999999999996</v>
      </c>
      <c r="I447" s="5">
        <f t="shared" si="76"/>
        <v>4.3899999999999997</v>
      </c>
      <c r="J447" s="5">
        <f t="shared" si="76"/>
        <v>46.564999999999998</v>
      </c>
      <c r="K447" s="5">
        <f t="shared" si="76"/>
        <v>3.1219999999999999</v>
      </c>
      <c r="L447" s="5">
        <f t="shared" si="76"/>
        <v>303.07</v>
      </c>
      <c r="M447" s="5">
        <f t="shared" si="76"/>
        <v>444.61799999999999</v>
      </c>
      <c r="N447" s="5">
        <f t="shared" si="76"/>
        <v>75.59</v>
      </c>
      <c r="O447" s="5">
        <f t="shared" si="76"/>
        <v>4.9879999999999995</v>
      </c>
    </row>
    <row r="448" spans="1:15" ht="16.5" thickBot="1" x14ac:dyDescent="0.3">
      <c r="A448" s="8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8"/>
    </row>
    <row r="449" spans="1:15" ht="16.5" thickBot="1" x14ac:dyDescent="0.3">
      <c r="A449" s="54">
        <v>295</v>
      </c>
      <c r="B449" s="7" t="s">
        <v>132</v>
      </c>
      <c r="C449" s="12">
        <v>200</v>
      </c>
      <c r="D449" s="8">
        <v>2.1</v>
      </c>
      <c r="E449" s="8">
        <v>1.92</v>
      </c>
      <c r="F449" s="8">
        <v>9.98</v>
      </c>
      <c r="G449" s="8">
        <v>65.599999999999994</v>
      </c>
      <c r="H449" s="8">
        <v>0</v>
      </c>
      <c r="I449" s="8">
        <v>0</v>
      </c>
      <c r="J449" s="8">
        <v>0.05</v>
      </c>
      <c r="K449" s="8">
        <v>0.1</v>
      </c>
      <c r="L449" s="8">
        <v>2.4</v>
      </c>
      <c r="M449" s="8">
        <v>3</v>
      </c>
      <c r="N449" s="8">
        <v>0.05</v>
      </c>
      <c r="O449" s="8">
        <v>0.02</v>
      </c>
    </row>
    <row r="450" spans="1:15" ht="16.5" thickBot="1" x14ac:dyDescent="0.3">
      <c r="A450" s="54"/>
      <c r="B450" s="60" t="s">
        <v>106</v>
      </c>
      <c r="C450" s="59">
        <v>50</v>
      </c>
      <c r="D450" s="8">
        <v>2.5</v>
      </c>
      <c r="E450" s="8">
        <v>11</v>
      </c>
      <c r="F450" s="8">
        <v>29</v>
      </c>
      <c r="G450" s="8">
        <v>259</v>
      </c>
      <c r="H450" s="42"/>
      <c r="I450" s="8"/>
      <c r="J450" s="8"/>
      <c r="K450" s="8"/>
      <c r="L450" s="42"/>
      <c r="M450" s="8"/>
      <c r="N450" s="42"/>
      <c r="O450" s="8"/>
    </row>
    <row r="451" spans="1:15" ht="16.5" thickBot="1" x14ac:dyDescent="0.3">
      <c r="A451" s="31"/>
      <c r="B451" s="51" t="s">
        <v>92</v>
      </c>
      <c r="C451" s="38">
        <v>100</v>
      </c>
      <c r="D451" s="39">
        <v>6.94</v>
      </c>
      <c r="E451" s="40">
        <v>10.75</v>
      </c>
      <c r="F451" s="11">
        <v>47</v>
      </c>
      <c r="G451" s="40">
        <v>316</v>
      </c>
      <c r="H451" s="30"/>
      <c r="I451" s="32"/>
      <c r="J451" s="32"/>
      <c r="K451" s="5"/>
      <c r="L451" s="30"/>
      <c r="M451" s="32"/>
      <c r="N451" s="30"/>
      <c r="O451" s="33"/>
    </row>
    <row r="452" spans="1:15" ht="16.5" thickBot="1" x14ac:dyDescent="0.3">
      <c r="A452" s="117" t="s">
        <v>91</v>
      </c>
      <c r="B452" s="118"/>
      <c r="C452" s="85">
        <f>C449+C450+C451</f>
        <v>350</v>
      </c>
      <c r="D452" s="33">
        <f>D449+D450+D451</f>
        <v>11.54</v>
      </c>
      <c r="E452" s="33">
        <f t="shared" ref="E452:G452" si="77">E449+E450+E451</f>
        <v>23.67</v>
      </c>
      <c r="F452" s="33">
        <f t="shared" si="77"/>
        <v>85.98</v>
      </c>
      <c r="G452" s="33">
        <f t="shared" si="77"/>
        <v>640.6</v>
      </c>
      <c r="H452" s="30"/>
      <c r="I452" s="32"/>
      <c r="J452" s="32"/>
      <c r="K452" s="5"/>
      <c r="L452" s="30"/>
      <c r="M452" s="32"/>
      <c r="N452" s="30"/>
      <c r="O452" s="33"/>
    </row>
    <row r="453" spans="1:15" ht="16.5" thickBot="1" x14ac:dyDescent="0.3">
      <c r="A453" s="29"/>
      <c r="B453" s="106" t="s">
        <v>87</v>
      </c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8"/>
    </row>
    <row r="454" spans="1:15" ht="16.5" thickBot="1" x14ac:dyDescent="0.3">
      <c r="A454" s="36">
        <v>235</v>
      </c>
      <c r="B454" s="47" t="s">
        <v>122</v>
      </c>
      <c r="C454" s="38">
        <v>200</v>
      </c>
      <c r="D454" s="39">
        <v>10.79</v>
      </c>
      <c r="E454" s="40">
        <v>9.44</v>
      </c>
      <c r="F454" s="11">
        <v>57.19</v>
      </c>
      <c r="G454" s="40">
        <v>244.4</v>
      </c>
      <c r="H454" s="41">
        <v>0.18</v>
      </c>
      <c r="I454" s="40">
        <v>95.94</v>
      </c>
      <c r="J454" s="40">
        <v>27.6</v>
      </c>
      <c r="K454" s="11">
        <v>0</v>
      </c>
      <c r="L454" s="41">
        <v>51.26</v>
      </c>
      <c r="M454" s="40">
        <v>99.36</v>
      </c>
      <c r="N454" s="41">
        <v>30.75</v>
      </c>
      <c r="O454" s="39">
        <v>2.54</v>
      </c>
    </row>
    <row r="455" spans="1:15" ht="16.5" thickBot="1" x14ac:dyDescent="0.3">
      <c r="A455" s="38">
        <v>209</v>
      </c>
      <c r="B455" s="7" t="s">
        <v>134</v>
      </c>
      <c r="C455" s="12">
        <v>120</v>
      </c>
      <c r="D455" s="7">
        <v>18.36</v>
      </c>
      <c r="E455" s="8">
        <v>17.04</v>
      </c>
      <c r="F455" s="8">
        <v>37.200000000000003</v>
      </c>
      <c r="G455" s="8">
        <v>282.16000000000003</v>
      </c>
      <c r="H455" s="8">
        <v>3.5999999999999997E-2</v>
      </c>
      <c r="I455" s="8">
        <v>1.46</v>
      </c>
      <c r="J455" s="8">
        <v>0.22</v>
      </c>
      <c r="K455" s="8">
        <v>2.02</v>
      </c>
      <c r="L455" s="8">
        <v>59.4</v>
      </c>
      <c r="M455" s="8">
        <v>53.44</v>
      </c>
      <c r="N455" s="8">
        <v>38.44</v>
      </c>
      <c r="O455" s="8">
        <v>1.22</v>
      </c>
    </row>
    <row r="456" spans="1:15" ht="16.5" thickBot="1" x14ac:dyDescent="0.3">
      <c r="A456" s="38">
        <v>294</v>
      </c>
      <c r="B456" s="10" t="s">
        <v>133</v>
      </c>
      <c r="C456" s="1">
        <v>200</v>
      </c>
      <c r="D456" s="10">
        <v>0.08</v>
      </c>
      <c r="E456" s="11">
        <v>0.01</v>
      </c>
      <c r="F456" s="11">
        <v>15.31</v>
      </c>
      <c r="G456" s="11">
        <v>61.62</v>
      </c>
      <c r="H456" s="11">
        <v>3.0000000000000001E-3</v>
      </c>
      <c r="I456" s="11">
        <v>41</v>
      </c>
      <c r="J456" s="11">
        <v>0</v>
      </c>
      <c r="K456" s="11">
        <v>0</v>
      </c>
      <c r="L456" s="11">
        <v>12.8</v>
      </c>
      <c r="M456" s="11">
        <v>4</v>
      </c>
      <c r="N456" s="11">
        <v>2.2000000000000002</v>
      </c>
      <c r="O456" s="11">
        <v>0.32</v>
      </c>
    </row>
    <row r="457" spans="1:15" ht="16.5" thickBot="1" x14ac:dyDescent="0.3">
      <c r="A457" s="31"/>
      <c r="B457" s="7" t="s">
        <v>29</v>
      </c>
      <c r="C457" s="1">
        <v>50</v>
      </c>
      <c r="D457" s="8">
        <v>4.7</v>
      </c>
      <c r="E457" s="8">
        <v>1.2</v>
      </c>
      <c r="F457" s="8">
        <v>11.51</v>
      </c>
      <c r="G457" s="8">
        <v>229.01</v>
      </c>
      <c r="H457" s="8">
        <v>0.2</v>
      </c>
      <c r="I457" s="8">
        <v>23.18</v>
      </c>
      <c r="J457" s="42">
        <v>236.5</v>
      </c>
      <c r="K457" s="8">
        <v>0.68</v>
      </c>
      <c r="L457" s="8">
        <v>93.84</v>
      </c>
      <c r="M457" s="8">
        <v>248.23</v>
      </c>
      <c r="N457" s="8">
        <v>40.17</v>
      </c>
      <c r="O457" s="8">
        <v>3.06</v>
      </c>
    </row>
    <row r="458" spans="1:15" ht="16.5" thickBot="1" x14ac:dyDescent="0.3">
      <c r="A458" s="29"/>
      <c r="B458" s="67" t="s">
        <v>88</v>
      </c>
      <c r="C458" s="31">
        <f>C454+C455+C456+C457</f>
        <v>570</v>
      </c>
      <c r="D458" s="32">
        <f>D454+D455+D456+D457</f>
        <v>33.93</v>
      </c>
      <c r="E458" s="32">
        <f>E454+E455+E456+E457</f>
        <v>27.689999999999998</v>
      </c>
      <c r="F458" s="5">
        <f>F454+F455+F456+F457</f>
        <v>121.21000000000001</v>
      </c>
      <c r="G458" s="32">
        <f>G454+G455+G456+G457</f>
        <v>817.19</v>
      </c>
      <c r="H458" s="32">
        <f>H455+H457</f>
        <v>0.23600000000000002</v>
      </c>
      <c r="I458" s="32">
        <f t="shared" ref="I458:O458" si="78">I455+I457</f>
        <v>24.64</v>
      </c>
      <c r="J458" s="32">
        <f t="shared" si="78"/>
        <v>236.72</v>
      </c>
      <c r="K458" s="32">
        <f t="shared" si="78"/>
        <v>2.7</v>
      </c>
      <c r="L458" s="32">
        <f t="shared" si="78"/>
        <v>153.24</v>
      </c>
      <c r="M458" s="32">
        <f t="shared" si="78"/>
        <v>301.66999999999996</v>
      </c>
      <c r="N458" s="32">
        <f t="shared" si="78"/>
        <v>78.61</v>
      </c>
      <c r="O458" s="30">
        <f t="shared" si="78"/>
        <v>4.28</v>
      </c>
    </row>
    <row r="459" spans="1:15" ht="16.5" thickBot="1" x14ac:dyDescent="0.3">
      <c r="A459" s="29"/>
      <c r="B459" s="92" t="s">
        <v>214</v>
      </c>
      <c r="C459" s="86">
        <f t="shared" ref="C459:O459" si="79">C458+C452+C447+C438+C435</f>
        <v>2450</v>
      </c>
      <c r="D459" s="32">
        <f t="shared" si="79"/>
        <v>89.75</v>
      </c>
      <c r="E459" s="32">
        <f t="shared" si="79"/>
        <v>90.160000000000011</v>
      </c>
      <c r="F459" s="32">
        <f t="shared" si="79"/>
        <v>376.74</v>
      </c>
      <c r="G459" s="32">
        <f t="shared" si="79"/>
        <v>3230.9319999999998</v>
      </c>
      <c r="H459" s="32">
        <f t="shared" si="79"/>
        <v>0.90599999999999992</v>
      </c>
      <c r="I459" s="32">
        <f t="shared" si="79"/>
        <v>30.060000000000002</v>
      </c>
      <c r="J459" s="32">
        <f t="shared" si="79"/>
        <v>317.82499999999999</v>
      </c>
      <c r="K459" s="32">
        <f t="shared" si="79"/>
        <v>7.6020000000000003</v>
      </c>
      <c r="L459" s="32">
        <f t="shared" si="79"/>
        <v>734.8900000000001</v>
      </c>
      <c r="M459" s="32">
        <f t="shared" si="79"/>
        <v>1018.448</v>
      </c>
      <c r="N459" s="32">
        <f t="shared" si="79"/>
        <v>208.51999999999998</v>
      </c>
      <c r="O459" s="32">
        <f t="shared" si="79"/>
        <v>12.488</v>
      </c>
    </row>
    <row r="460" spans="1:15" ht="16.5" thickBot="1" x14ac:dyDescent="0.3">
      <c r="A460" s="109" t="s">
        <v>212</v>
      </c>
      <c r="B460" s="110"/>
      <c r="C460" s="17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</row>
    <row r="461" spans="1:15" ht="16.5" thickBot="1" x14ac:dyDescent="0.3">
      <c r="A461" s="111" t="s">
        <v>27</v>
      </c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3"/>
    </row>
    <row r="462" spans="1:15" ht="16.5" thickBot="1" x14ac:dyDescent="0.3">
      <c r="A462" s="6"/>
      <c r="B462" s="7" t="s">
        <v>29</v>
      </c>
      <c r="C462" s="1">
        <v>50</v>
      </c>
      <c r="D462" s="8">
        <v>4.7</v>
      </c>
      <c r="E462" s="8">
        <v>1.2</v>
      </c>
      <c r="F462" s="8">
        <v>11.51</v>
      </c>
      <c r="G462" s="8">
        <v>229.01</v>
      </c>
      <c r="H462" s="8">
        <v>0.17</v>
      </c>
      <c r="I462" s="8">
        <v>1.05</v>
      </c>
      <c r="J462" s="8">
        <v>0.04</v>
      </c>
      <c r="K462" s="8">
        <v>0.14000000000000001</v>
      </c>
      <c r="L462" s="8">
        <v>106.49</v>
      </c>
      <c r="M462" s="8">
        <v>148.34</v>
      </c>
      <c r="N462" s="8">
        <v>37.869999999999997</v>
      </c>
      <c r="O462" s="8">
        <v>0.97</v>
      </c>
    </row>
    <row r="463" spans="1:15" ht="16.5" thickBot="1" x14ac:dyDescent="0.3">
      <c r="A463" s="9"/>
      <c r="B463" s="10" t="s">
        <v>50</v>
      </c>
      <c r="C463" s="1">
        <v>20</v>
      </c>
      <c r="D463" s="11">
        <v>1.32</v>
      </c>
      <c r="E463" s="11">
        <v>0.24</v>
      </c>
      <c r="F463" s="11">
        <v>6.68</v>
      </c>
      <c r="G463" s="11">
        <v>34.799999999999997</v>
      </c>
      <c r="H463" s="11">
        <v>0.01</v>
      </c>
      <c r="I463" s="11">
        <v>0.12</v>
      </c>
      <c r="J463" s="11">
        <v>34.5</v>
      </c>
      <c r="K463" s="11">
        <v>0.08</v>
      </c>
      <c r="L463" s="11">
        <v>105</v>
      </c>
      <c r="M463" s="11">
        <v>105</v>
      </c>
      <c r="N463" s="11">
        <v>4.95</v>
      </c>
      <c r="O463" s="11">
        <v>0.12</v>
      </c>
    </row>
    <row r="464" spans="1:15" ht="16.5" thickBot="1" x14ac:dyDescent="0.3">
      <c r="A464" s="6">
        <v>365</v>
      </c>
      <c r="B464" s="7" t="s">
        <v>58</v>
      </c>
      <c r="C464" s="12">
        <v>10</v>
      </c>
      <c r="D464" s="11">
        <v>0.1</v>
      </c>
      <c r="E464" s="11">
        <v>7.2</v>
      </c>
      <c r="F464" s="11">
        <v>0.1</v>
      </c>
      <c r="G464" s="11">
        <v>66</v>
      </c>
      <c r="H464" s="8">
        <v>0</v>
      </c>
      <c r="I464" s="8">
        <v>0</v>
      </c>
      <c r="J464" s="8">
        <v>0</v>
      </c>
      <c r="K464" s="8">
        <v>0</v>
      </c>
      <c r="L464" s="8">
        <v>3.45</v>
      </c>
      <c r="M464" s="8">
        <v>2</v>
      </c>
      <c r="N464" s="8">
        <v>1.5</v>
      </c>
      <c r="O464" s="8">
        <v>0.25</v>
      </c>
    </row>
    <row r="465" spans="1:15" ht="16.5" thickBot="1" x14ac:dyDescent="0.3">
      <c r="A465" s="13">
        <v>132</v>
      </c>
      <c r="B465" s="10" t="s">
        <v>144</v>
      </c>
      <c r="C465" s="1">
        <v>200</v>
      </c>
      <c r="D465" s="10">
        <v>7.69</v>
      </c>
      <c r="E465" s="11">
        <v>7.28</v>
      </c>
      <c r="F465" s="11">
        <v>28.78</v>
      </c>
      <c r="G465" s="11">
        <v>148.21</v>
      </c>
      <c r="H465" s="11">
        <v>0.12</v>
      </c>
      <c r="I465" s="11"/>
      <c r="J465" s="11"/>
      <c r="K465" s="11">
        <v>1.08</v>
      </c>
      <c r="L465" s="11">
        <v>18.98</v>
      </c>
      <c r="M465" s="11">
        <v>71.78</v>
      </c>
      <c r="N465" s="11">
        <v>27.23</v>
      </c>
      <c r="O465" s="11">
        <v>1.65</v>
      </c>
    </row>
    <row r="466" spans="1:15" ht="16.5" thickBot="1" x14ac:dyDescent="0.3">
      <c r="A466" s="6">
        <v>271</v>
      </c>
      <c r="B466" s="10" t="s">
        <v>135</v>
      </c>
      <c r="C466" s="1">
        <v>200</v>
      </c>
      <c r="D466" s="11">
        <v>3.78</v>
      </c>
      <c r="E466" s="11">
        <v>3.91</v>
      </c>
      <c r="F466" s="11">
        <v>26.04</v>
      </c>
      <c r="G466" s="11">
        <v>154.15</v>
      </c>
      <c r="H466" s="8">
        <v>0</v>
      </c>
      <c r="I466" s="8">
        <v>0</v>
      </c>
      <c r="J466" s="8">
        <v>0.05</v>
      </c>
      <c r="K466" s="8">
        <v>0.1</v>
      </c>
      <c r="L466" s="8">
        <v>2.4</v>
      </c>
      <c r="M466" s="8">
        <v>3</v>
      </c>
      <c r="N466" s="8">
        <v>0.05</v>
      </c>
      <c r="O466" s="8">
        <v>0.02</v>
      </c>
    </row>
    <row r="467" spans="1:15" ht="16.5" thickBot="1" x14ac:dyDescent="0.3">
      <c r="A467" s="6"/>
      <c r="B467" s="7" t="s">
        <v>73</v>
      </c>
      <c r="C467" s="12">
        <v>100</v>
      </c>
      <c r="D467" s="8">
        <v>0.53</v>
      </c>
      <c r="E467" s="8">
        <v>0</v>
      </c>
      <c r="F467" s="8">
        <v>5.26</v>
      </c>
      <c r="G467" s="8">
        <v>115.56</v>
      </c>
      <c r="H467" s="8"/>
      <c r="I467" s="8"/>
      <c r="J467" s="8"/>
      <c r="K467" s="8"/>
      <c r="L467" s="8"/>
      <c r="M467" s="8"/>
      <c r="N467" s="8"/>
      <c r="O467" s="8"/>
    </row>
    <row r="468" spans="1:15" ht="15.75" thickBot="1" x14ac:dyDescent="0.3">
      <c r="A468" s="2"/>
      <c r="B468" s="3"/>
      <c r="C468" s="1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6.5" thickBot="1" x14ac:dyDescent="0.3">
      <c r="A469" s="111" t="s">
        <v>30</v>
      </c>
      <c r="B469" s="113"/>
      <c r="C469" s="4">
        <f>C462+C463+C464+C465+C466+C467</f>
        <v>580</v>
      </c>
      <c r="D469" s="19">
        <f>D462+D463+D464+D465+D466+D467+D468</f>
        <v>18.12</v>
      </c>
      <c r="E469" s="19">
        <f t="shared" ref="E469:O469" si="80">E462+E463+E464+E465+E466+E467+E468</f>
        <v>19.830000000000002</v>
      </c>
      <c r="F469" s="19">
        <f t="shared" si="80"/>
        <v>78.37</v>
      </c>
      <c r="G469" s="19">
        <f t="shared" si="80"/>
        <v>747.73</v>
      </c>
      <c r="H469" s="19">
        <f t="shared" si="80"/>
        <v>0.30000000000000004</v>
      </c>
      <c r="I469" s="19">
        <f t="shared" si="80"/>
        <v>1.17</v>
      </c>
      <c r="J469" s="19">
        <f t="shared" si="80"/>
        <v>34.589999999999996</v>
      </c>
      <c r="K469" s="19">
        <f t="shared" si="80"/>
        <v>1.4000000000000001</v>
      </c>
      <c r="L469" s="19">
        <f t="shared" si="80"/>
        <v>236.32</v>
      </c>
      <c r="M469" s="19">
        <f t="shared" si="80"/>
        <v>330.12</v>
      </c>
      <c r="N469" s="19">
        <f t="shared" si="80"/>
        <v>71.599999999999994</v>
      </c>
      <c r="O469" s="19">
        <f t="shared" si="80"/>
        <v>3.01</v>
      </c>
    </row>
    <row r="470" spans="1:15" ht="16.5" thickBot="1" x14ac:dyDescent="0.3">
      <c r="A470" s="88"/>
      <c r="B470" s="90"/>
      <c r="C470" s="111" t="s">
        <v>93</v>
      </c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3"/>
    </row>
    <row r="471" spans="1:15" ht="16.5" thickBot="1" x14ac:dyDescent="0.3">
      <c r="A471" s="88"/>
      <c r="B471" s="43" t="s">
        <v>105</v>
      </c>
      <c r="C471" s="49">
        <v>200</v>
      </c>
      <c r="D471" s="50">
        <v>5.4</v>
      </c>
      <c r="E471" s="50">
        <v>3</v>
      </c>
      <c r="F471" s="50">
        <v>22.6</v>
      </c>
      <c r="G471" s="50">
        <v>140</v>
      </c>
      <c r="H471" s="27"/>
      <c r="I471" s="27"/>
      <c r="J471" s="24"/>
      <c r="K471" s="27"/>
      <c r="L471" s="27"/>
      <c r="M471" s="27"/>
      <c r="N471" s="27"/>
      <c r="O471" s="15"/>
    </row>
    <row r="472" spans="1:15" ht="16.5" thickBot="1" x14ac:dyDescent="0.3">
      <c r="A472" s="115" t="s">
        <v>104</v>
      </c>
      <c r="B472" s="116"/>
      <c r="C472" s="26">
        <v>200</v>
      </c>
      <c r="D472" s="28">
        <f>D471</f>
        <v>5.4</v>
      </c>
      <c r="E472" s="28">
        <f t="shared" ref="E472:O472" si="81">E471</f>
        <v>3</v>
      </c>
      <c r="F472" s="28">
        <f t="shared" si="81"/>
        <v>22.6</v>
      </c>
      <c r="G472" s="28">
        <f t="shared" si="81"/>
        <v>140</v>
      </c>
      <c r="H472" s="28">
        <f t="shared" si="81"/>
        <v>0</v>
      </c>
      <c r="I472" s="28">
        <f t="shared" si="81"/>
        <v>0</v>
      </c>
      <c r="J472" s="28">
        <f t="shared" si="81"/>
        <v>0</v>
      </c>
      <c r="K472" s="28">
        <f t="shared" si="81"/>
        <v>0</v>
      </c>
      <c r="L472" s="28">
        <f t="shared" si="81"/>
        <v>0</v>
      </c>
      <c r="M472" s="28">
        <f t="shared" si="81"/>
        <v>0</v>
      </c>
      <c r="N472" s="28">
        <f t="shared" si="81"/>
        <v>0</v>
      </c>
      <c r="O472" s="28">
        <f t="shared" si="81"/>
        <v>0</v>
      </c>
    </row>
    <row r="473" spans="1:15" ht="16.5" thickBot="1" x14ac:dyDescent="0.3">
      <c r="A473" s="111" t="s">
        <v>31</v>
      </c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3"/>
    </row>
    <row r="474" spans="1:15" ht="16.5" thickBot="1" x14ac:dyDescent="0.3">
      <c r="A474" s="9"/>
      <c r="B474" s="10" t="s">
        <v>29</v>
      </c>
      <c r="C474" s="1">
        <v>50</v>
      </c>
      <c r="D474" s="8">
        <v>4.7</v>
      </c>
      <c r="E474" s="8">
        <v>1.2</v>
      </c>
      <c r="F474" s="8">
        <v>11.51</v>
      </c>
      <c r="G474" s="8">
        <v>229.01</v>
      </c>
      <c r="H474" s="11"/>
      <c r="I474" s="11"/>
      <c r="J474" s="11"/>
      <c r="K474" s="11"/>
      <c r="L474" s="11"/>
      <c r="M474" s="11"/>
      <c r="N474" s="11"/>
      <c r="O474" s="11"/>
    </row>
    <row r="475" spans="1:15" ht="16.5" thickBot="1" x14ac:dyDescent="0.3">
      <c r="A475" s="6"/>
      <c r="B475" s="7" t="s">
        <v>50</v>
      </c>
      <c r="C475" s="12">
        <v>28</v>
      </c>
      <c r="D475" s="11">
        <v>1.32</v>
      </c>
      <c r="E475" s="11">
        <v>0.24</v>
      </c>
      <c r="F475" s="11">
        <v>6.68</v>
      </c>
      <c r="G475" s="11">
        <v>34.799999999999997</v>
      </c>
      <c r="H475" s="8">
        <v>0.09</v>
      </c>
      <c r="I475" s="8">
        <v>14.91</v>
      </c>
      <c r="J475" s="8">
        <v>0.24</v>
      </c>
      <c r="K475" s="8">
        <v>0.23</v>
      </c>
      <c r="L475" s="8">
        <v>7.79</v>
      </c>
      <c r="M475" s="8">
        <v>60.28</v>
      </c>
      <c r="N475" s="8">
        <v>22.63</v>
      </c>
      <c r="O475" s="8">
        <v>0.81</v>
      </c>
    </row>
    <row r="476" spans="1:15" ht="32.25" thickBot="1" x14ac:dyDescent="0.3">
      <c r="A476" s="9">
        <v>45</v>
      </c>
      <c r="B476" s="10" t="s">
        <v>67</v>
      </c>
      <c r="C476" s="1">
        <v>250</v>
      </c>
      <c r="D476" s="10">
        <v>6.96</v>
      </c>
      <c r="E476" s="11">
        <v>1.31</v>
      </c>
      <c r="F476" s="11">
        <v>25.13</v>
      </c>
      <c r="G476" s="11">
        <v>217.06</v>
      </c>
      <c r="H476" s="11">
        <v>0.61</v>
      </c>
      <c r="I476" s="11">
        <v>38.880000000000003</v>
      </c>
      <c r="J476" s="11">
        <v>13</v>
      </c>
      <c r="K476" s="11">
        <v>5.08</v>
      </c>
      <c r="L476" s="11">
        <v>42.45</v>
      </c>
      <c r="M476" s="11">
        <v>364.83</v>
      </c>
      <c r="N476" s="11">
        <v>72.599999999999994</v>
      </c>
      <c r="O476" s="11">
        <v>5.39</v>
      </c>
    </row>
    <row r="477" spans="1:15" ht="16.5" thickBot="1" x14ac:dyDescent="0.3">
      <c r="A477" s="6">
        <v>209</v>
      </c>
      <c r="B477" s="7" t="s">
        <v>146</v>
      </c>
      <c r="C477" s="12">
        <v>120</v>
      </c>
      <c r="D477" s="7">
        <v>8.36</v>
      </c>
      <c r="E477" s="8">
        <v>11.28</v>
      </c>
      <c r="F477" s="8">
        <v>27.2</v>
      </c>
      <c r="G477" s="8">
        <v>282.16000000000003</v>
      </c>
      <c r="H477" s="8">
        <v>0.03</v>
      </c>
      <c r="I477" s="8">
        <v>1.22</v>
      </c>
      <c r="J477" s="8">
        <v>0.18</v>
      </c>
      <c r="K477" s="8">
        <v>1.68</v>
      </c>
      <c r="L477" s="8">
        <v>49.5</v>
      </c>
      <c r="M477" s="8">
        <v>44.53</v>
      </c>
      <c r="N477" s="8">
        <v>32.03</v>
      </c>
      <c r="O477" s="8">
        <v>1.02</v>
      </c>
    </row>
    <row r="478" spans="1:15" ht="16.5" thickBot="1" x14ac:dyDescent="0.3">
      <c r="A478" s="9">
        <v>221</v>
      </c>
      <c r="B478" s="10" t="s">
        <v>145</v>
      </c>
      <c r="C478" s="12">
        <v>180</v>
      </c>
      <c r="D478" s="8">
        <v>8.19</v>
      </c>
      <c r="E478" s="8">
        <v>7.15</v>
      </c>
      <c r="F478" s="8">
        <v>23.04</v>
      </c>
      <c r="G478" s="8">
        <v>278.14</v>
      </c>
      <c r="H478" s="8">
        <v>0</v>
      </c>
      <c r="I478" s="8">
        <v>3.36</v>
      </c>
      <c r="J478" s="8">
        <v>0</v>
      </c>
      <c r="K478" s="8">
        <v>1.2E-2</v>
      </c>
      <c r="L478" s="8">
        <v>7.2</v>
      </c>
      <c r="M478" s="8">
        <v>4.2480000000000002</v>
      </c>
      <c r="N478" s="8">
        <v>2.81</v>
      </c>
      <c r="O478" s="8">
        <v>0.34799999999999998</v>
      </c>
    </row>
    <row r="479" spans="1:15" ht="16.5" thickBot="1" x14ac:dyDescent="0.3">
      <c r="A479" s="9">
        <v>247</v>
      </c>
      <c r="B479" s="10" t="s">
        <v>68</v>
      </c>
      <c r="C479" s="12">
        <v>100</v>
      </c>
      <c r="D479" s="8">
        <v>1.4</v>
      </c>
      <c r="E479" s="8">
        <v>4.9800000000000004</v>
      </c>
      <c r="F479" s="8">
        <v>9.2100000000000009</v>
      </c>
      <c r="G479" s="8">
        <v>123.86</v>
      </c>
      <c r="H479" s="8">
        <v>0</v>
      </c>
      <c r="I479" s="8">
        <v>0.27</v>
      </c>
      <c r="J479" s="8">
        <v>0</v>
      </c>
      <c r="K479" s="8">
        <v>0</v>
      </c>
      <c r="L479" s="8">
        <v>12.73</v>
      </c>
      <c r="M479" s="8">
        <v>13.78</v>
      </c>
      <c r="N479" s="8">
        <v>3.73</v>
      </c>
      <c r="O479" s="8">
        <v>0.75</v>
      </c>
    </row>
    <row r="480" spans="1:15" ht="16.5" thickBot="1" x14ac:dyDescent="0.3">
      <c r="A480" s="9">
        <v>294</v>
      </c>
      <c r="B480" s="10" t="s">
        <v>133</v>
      </c>
      <c r="C480" s="1">
        <v>200</v>
      </c>
      <c r="D480" s="10">
        <v>0.08</v>
      </c>
      <c r="E480" s="11">
        <v>0.01</v>
      </c>
      <c r="F480" s="11">
        <v>15.31</v>
      </c>
      <c r="G480" s="11">
        <v>61.62</v>
      </c>
      <c r="H480" s="11"/>
      <c r="I480" s="11"/>
      <c r="J480" s="11"/>
      <c r="K480" s="11"/>
      <c r="L480" s="11"/>
      <c r="M480" s="11"/>
      <c r="N480" s="11"/>
      <c r="O480" s="11"/>
    </row>
    <row r="481" spans="1:15" ht="16.5" thickBot="1" x14ac:dyDescent="0.3">
      <c r="A481" s="111" t="s">
        <v>32</v>
      </c>
      <c r="B481" s="113"/>
      <c r="C481" s="4">
        <f>C474+C475+C476+C477+C478+C479+C480</f>
        <v>928</v>
      </c>
      <c r="D481" s="5">
        <f>D476+D477+D478+D479+D480</f>
        <v>24.989999999999995</v>
      </c>
      <c r="E481" s="5">
        <f t="shared" ref="E481:O481" si="82">E476+E477+E478+E479+E480</f>
        <v>24.730000000000004</v>
      </c>
      <c r="F481" s="5">
        <f t="shared" si="82"/>
        <v>99.890000000000015</v>
      </c>
      <c r="G481" s="5">
        <f t="shared" si="82"/>
        <v>962.84</v>
      </c>
      <c r="H481" s="5">
        <f t="shared" si="82"/>
        <v>0.64</v>
      </c>
      <c r="I481" s="5">
        <f t="shared" si="82"/>
        <v>43.730000000000004</v>
      </c>
      <c r="J481" s="5">
        <f t="shared" si="82"/>
        <v>13.18</v>
      </c>
      <c r="K481" s="5">
        <f t="shared" si="82"/>
        <v>6.7719999999999994</v>
      </c>
      <c r="L481" s="5">
        <f t="shared" si="82"/>
        <v>111.88000000000001</v>
      </c>
      <c r="M481" s="5">
        <f t="shared" si="82"/>
        <v>427.38799999999998</v>
      </c>
      <c r="N481" s="5">
        <f t="shared" si="82"/>
        <v>111.17</v>
      </c>
      <c r="O481" s="5">
        <f t="shared" si="82"/>
        <v>7.508</v>
      </c>
    </row>
    <row r="482" spans="1:15" ht="16.5" thickBot="1" x14ac:dyDescent="0.3">
      <c r="A482" s="87"/>
      <c r="B482" s="107" t="s">
        <v>86</v>
      </c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8"/>
    </row>
    <row r="483" spans="1:15" ht="16.5" thickBot="1" x14ac:dyDescent="0.3">
      <c r="A483" s="54">
        <v>300</v>
      </c>
      <c r="B483" s="10" t="s">
        <v>148</v>
      </c>
      <c r="C483" s="1">
        <v>200</v>
      </c>
      <c r="D483" s="10">
        <v>0.12</v>
      </c>
      <c r="E483" s="11">
        <v>0</v>
      </c>
      <c r="F483" s="11">
        <v>12.04</v>
      </c>
      <c r="G483" s="11">
        <v>48.64</v>
      </c>
      <c r="H483" s="11">
        <v>0.11</v>
      </c>
      <c r="I483" s="11"/>
      <c r="J483" s="11"/>
      <c r="K483" s="11">
        <v>0.98</v>
      </c>
      <c r="L483" s="11">
        <v>17.25</v>
      </c>
      <c r="M483" s="11">
        <v>65.25</v>
      </c>
      <c r="N483" s="11">
        <v>24.75</v>
      </c>
      <c r="O483" s="11">
        <v>1.5</v>
      </c>
    </row>
    <row r="484" spans="1:15" ht="16.5" thickBot="1" x14ac:dyDescent="0.3">
      <c r="A484" s="36">
        <v>336</v>
      </c>
      <c r="B484" s="37" t="s">
        <v>149</v>
      </c>
      <c r="C484" s="38">
        <v>150</v>
      </c>
      <c r="D484" s="39">
        <v>13.51</v>
      </c>
      <c r="E484" s="40">
        <v>25.32</v>
      </c>
      <c r="F484" s="11">
        <v>45.45</v>
      </c>
      <c r="G484" s="40">
        <v>462.6</v>
      </c>
      <c r="H484" s="30"/>
      <c r="I484" s="32"/>
      <c r="J484" s="32"/>
      <c r="K484" s="5"/>
      <c r="L484" s="30"/>
      <c r="M484" s="32"/>
      <c r="N484" s="30"/>
      <c r="O484" s="33"/>
    </row>
    <row r="485" spans="1:15" ht="16.5" thickBot="1" x14ac:dyDescent="0.3">
      <c r="A485" s="29"/>
      <c r="B485" s="37"/>
      <c r="C485" s="38"/>
      <c r="D485" s="39"/>
      <c r="E485" s="40"/>
      <c r="F485" s="11"/>
      <c r="G485" s="46"/>
      <c r="H485" s="30"/>
      <c r="I485" s="32"/>
      <c r="J485" s="32"/>
      <c r="K485" s="5"/>
      <c r="L485" s="30"/>
      <c r="M485" s="32"/>
      <c r="N485" s="30"/>
      <c r="O485" s="33"/>
    </row>
    <row r="486" spans="1:15" ht="16.5" thickBot="1" x14ac:dyDescent="0.3">
      <c r="A486" s="117" t="s">
        <v>102</v>
      </c>
      <c r="B486" s="118"/>
      <c r="C486" s="85">
        <f>C483+C484+C485</f>
        <v>350</v>
      </c>
      <c r="D486" s="33">
        <f>D483+D484+D485</f>
        <v>13.629999999999999</v>
      </c>
      <c r="E486" s="33">
        <f t="shared" ref="E486:O486" si="83">E483+E484+E485</f>
        <v>25.32</v>
      </c>
      <c r="F486" s="33">
        <f t="shared" si="83"/>
        <v>57.49</v>
      </c>
      <c r="G486" s="33">
        <f t="shared" si="83"/>
        <v>511.24</v>
      </c>
      <c r="H486" s="33">
        <f t="shared" si="83"/>
        <v>0.11</v>
      </c>
      <c r="I486" s="33">
        <f t="shared" si="83"/>
        <v>0</v>
      </c>
      <c r="J486" s="33">
        <f t="shared" si="83"/>
        <v>0</v>
      </c>
      <c r="K486" s="33">
        <f t="shared" si="83"/>
        <v>0.98</v>
      </c>
      <c r="L486" s="33">
        <f t="shared" si="83"/>
        <v>17.25</v>
      </c>
      <c r="M486" s="33">
        <f t="shared" si="83"/>
        <v>65.25</v>
      </c>
      <c r="N486" s="33">
        <f t="shared" si="83"/>
        <v>24.75</v>
      </c>
      <c r="O486" s="33">
        <f t="shared" si="83"/>
        <v>1.5</v>
      </c>
    </row>
    <row r="487" spans="1:15" ht="16.5" thickBot="1" x14ac:dyDescent="0.3">
      <c r="A487" s="29"/>
      <c r="B487" s="106" t="s">
        <v>87</v>
      </c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8"/>
    </row>
    <row r="488" spans="1:15" ht="16.5" thickBot="1" x14ac:dyDescent="0.3">
      <c r="A488" s="36">
        <v>213</v>
      </c>
      <c r="B488" s="37" t="s">
        <v>150</v>
      </c>
      <c r="C488" s="38">
        <v>120</v>
      </c>
      <c r="D488" s="39">
        <v>11.38</v>
      </c>
      <c r="E488" s="40">
        <v>7.29</v>
      </c>
      <c r="F488" s="11">
        <v>28.96</v>
      </c>
      <c r="G488" s="40">
        <v>202.8</v>
      </c>
      <c r="H488" s="41">
        <v>0.1</v>
      </c>
      <c r="I488" s="40">
        <v>1.94</v>
      </c>
      <c r="J488" s="40">
        <v>107.34</v>
      </c>
      <c r="K488" s="11">
        <v>0.43</v>
      </c>
      <c r="L488" s="41">
        <v>16.68</v>
      </c>
      <c r="M488" s="40">
        <v>171.85</v>
      </c>
      <c r="N488" s="41">
        <v>22.93</v>
      </c>
      <c r="O488" s="39">
        <v>1.67</v>
      </c>
    </row>
    <row r="489" spans="1:15" ht="16.5" thickBot="1" x14ac:dyDescent="0.3">
      <c r="A489" s="36">
        <v>222</v>
      </c>
      <c r="B489" s="37" t="s">
        <v>107</v>
      </c>
      <c r="C489" s="38">
        <v>180</v>
      </c>
      <c r="D489" s="39">
        <v>7.89</v>
      </c>
      <c r="E489" s="40">
        <v>7.05</v>
      </c>
      <c r="F489" s="11">
        <v>82.21</v>
      </c>
      <c r="G489" s="40">
        <v>289.38</v>
      </c>
      <c r="H489" s="41">
        <v>0.14000000000000001</v>
      </c>
      <c r="I489" s="40">
        <v>0</v>
      </c>
      <c r="J489" s="40">
        <v>0.03</v>
      </c>
      <c r="K489" s="11">
        <v>0.18</v>
      </c>
      <c r="L489" s="41">
        <v>10.54</v>
      </c>
      <c r="M489" s="40">
        <v>82.96</v>
      </c>
      <c r="N489" s="41">
        <v>29.14</v>
      </c>
      <c r="O489" s="39">
        <v>0.96</v>
      </c>
    </row>
    <row r="490" spans="1:15" ht="16.5" thickBot="1" x14ac:dyDescent="0.3">
      <c r="A490" s="36">
        <v>300</v>
      </c>
      <c r="B490" s="47" t="s">
        <v>52</v>
      </c>
      <c r="C490" s="54">
        <v>200</v>
      </c>
      <c r="D490" s="3">
        <v>0.12</v>
      </c>
      <c r="E490" s="3">
        <v>0</v>
      </c>
      <c r="F490" s="3">
        <v>12.04</v>
      </c>
      <c r="G490" s="3">
        <v>48.64</v>
      </c>
      <c r="H490" s="41">
        <v>0</v>
      </c>
      <c r="I490" s="40">
        <v>0.03</v>
      </c>
      <c r="J490" s="40">
        <v>0</v>
      </c>
      <c r="K490" s="11">
        <v>0</v>
      </c>
      <c r="L490" s="41">
        <v>10</v>
      </c>
      <c r="M490" s="40">
        <v>2.5</v>
      </c>
      <c r="N490" s="41">
        <v>1.3</v>
      </c>
      <c r="O490" s="39">
        <v>0.28000000000000003</v>
      </c>
    </row>
    <row r="491" spans="1:15" ht="16.5" thickBot="1" x14ac:dyDescent="0.3">
      <c r="A491" s="54"/>
      <c r="B491" s="68" t="s">
        <v>151</v>
      </c>
      <c r="C491" s="69">
        <v>100</v>
      </c>
      <c r="D491" s="39">
        <v>1.65</v>
      </c>
      <c r="E491" s="40">
        <v>3.58</v>
      </c>
      <c r="F491" s="39">
        <v>4.3600000000000003</v>
      </c>
      <c r="G491" s="40">
        <v>265.85000000000002</v>
      </c>
      <c r="H491" s="41"/>
      <c r="I491" s="40"/>
      <c r="J491" s="40"/>
      <c r="K491" s="11"/>
      <c r="L491" s="41"/>
      <c r="M491" s="40"/>
      <c r="N491" s="41"/>
      <c r="O491" s="39"/>
    </row>
    <row r="492" spans="1:15" ht="16.5" thickBot="1" x14ac:dyDescent="0.3">
      <c r="A492" s="31"/>
      <c r="B492" s="7" t="s">
        <v>29</v>
      </c>
      <c r="C492" s="1">
        <v>50</v>
      </c>
      <c r="D492" s="8">
        <v>4.7</v>
      </c>
      <c r="E492" s="8">
        <v>1.2</v>
      </c>
      <c r="F492" s="8">
        <v>11.51</v>
      </c>
      <c r="G492" s="8">
        <v>229.01</v>
      </c>
      <c r="H492" s="41">
        <v>0.3</v>
      </c>
      <c r="I492" s="40">
        <v>34.770000000000003</v>
      </c>
      <c r="J492" s="40">
        <v>354.75</v>
      </c>
      <c r="K492" s="11">
        <v>1.02</v>
      </c>
      <c r="L492" s="41">
        <v>140.76</v>
      </c>
      <c r="M492" s="40">
        <v>372.34</v>
      </c>
      <c r="N492" s="41">
        <v>60.26</v>
      </c>
      <c r="O492" s="39">
        <v>4.59</v>
      </c>
    </row>
    <row r="493" spans="1:15" ht="16.5" thickBot="1" x14ac:dyDescent="0.3">
      <c r="A493" s="87"/>
      <c r="B493" s="61" t="s">
        <v>130</v>
      </c>
      <c r="C493" s="16">
        <f>C488+C489+C490+C491+C492</f>
        <v>650</v>
      </c>
      <c r="D493" s="62">
        <f>D488+D489+D490+D491+D492</f>
        <v>25.74</v>
      </c>
      <c r="E493" s="62">
        <f t="shared" ref="E493:O493" si="84">E488+E489+E490+E491+E492</f>
        <v>19.12</v>
      </c>
      <c r="F493" s="62">
        <f t="shared" si="84"/>
        <v>139.07999999999998</v>
      </c>
      <c r="G493" s="62">
        <f t="shared" si="84"/>
        <v>1035.68</v>
      </c>
      <c r="H493" s="62">
        <f t="shared" si="84"/>
        <v>0.54</v>
      </c>
      <c r="I493" s="62">
        <f t="shared" si="84"/>
        <v>36.74</v>
      </c>
      <c r="J493" s="62">
        <f t="shared" si="84"/>
        <v>462.12</v>
      </c>
      <c r="K493" s="62">
        <f t="shared" si="84"/>
        <v>1.63</v>
      </c>
      <c r="L493" s="62">
        <f t="shared" si="84"/>
        <v>177.98</v>
      </c>
      <c r="M493" s="62">
        <f t="shared" si="84"/>
        <v>629.65</v>
      </c>
      <c r="N493" s="62">
        <f t="shared" si="84"/>
        <v>113.63</v>
      </c>
      <c r="O493" s="62">
        <f t="shared" si="84"/>
        <v>7.5</v>
      </c>
    </row>
    <row r="494" spans="1:15" ht="16.5" thickBot="1" x14ac:dyDescent="0.3">
      <c r="A494" s="117" t="s">
        <v>215</v>
      </c>
      <c r="B494" s="118"/>
      <c r="C494" s="16">
        <f>C493+C486+C481+C472+C469</f>
        <v>2708</v>
      </c>
      <c r="D494" s="63">
        <f>D493+D486+D481+D472+D469</f>
        <v>87.88</v>
      </c>
      <c r="E494" s="63">
        <f t="shared" ref="E494:O494" si="85">E493+E486+E481+E472+E469</f>
        <v>92</v>
      </c>
      <c r="F494" s="63">
        <f t="shared" si="85"/>
        <v>397.43000000000006</v>
      </c>
      <c r="G494" s="63">
        <f t="shared" si="85"/>
        <v>3397.4900000000002</v>
      </c>
      <c r="H494" s="63">
        <f t="shared" si="85"/>
        <v>1.59</v>
      </c>
      <c r="I494" s="63">
        <f t="shared" si="85"/>
        <v>81.64</v>
      </c>
      <c r="J494" s="63">
        <f t="shared" si="85"/>
        <v>509.89</v>
      </c>
      <c r="K494" s="63">
        <f t="shared" si="85"/>
        <v>10.782</v>
      </c>
      <c r="L494" s="63">
        <f t="shared" si="85"/>
        <v>543.43000000000006</v>
      </c>
      <c r="M494" s="63">
        <f t="shared" si="85"/>
        <v>1452.4079999999999</v>
      </c>
      <c r="N494" s="63">
        <f t="shared" si="85"/>
        <v>321.14999999999998</v>
      </c>
      <c r="O494" s="63">
        <f t="shared" si="85"/>
        <v>19.518000000000001</v>
      </c>
    </row>
    <row r="495" spans="1:15" ht="16.5" thickBot="1" x14ac:dyDescent="0.3">
      <c r="A495" s="117" t="s">
        <v>213</v>
      </c>
      <c r="B495" s="118"/>
      <c r="C495" s="16">
        <f>C494+C459+C426+C393+C360+C328+C293+C260+C225+C189+C156+C119+C82+C44</f>
        <v>35095</v>
      </c>
      <c r="D495" s="16">
        <f t="shared" ref="D495:O495" si="86">D494+D459+D426+D393+D360+D328+D293+D260+D225+D189+D156+D119+D82+D44</f>
        <v>1261.1500000000001</v>
      </c>
      <c r="E495" s="16">
        <f t="shared" si="86"/>
        <v>1230.3100000000002</v>
      </c>
      <c r="F495" s="16">
        <f t="shared" si="86"/>
        <v>5131.6000000000004</v>
      </c>
      <c r="G495" s="16">
        <f t="shared" si="86"/>
        <v>44990.47</v>
      </c>
      <c r="H495" s="16">
        <f t="shared" si="86"/>
        <v>482.49999999999989</v>
      </c>
      <c r="I495" s="16">
        <f t="shared" si="86"/>
        <v>1089.83</v>
      </c>
      <c r="J495" s="16">
        <f t="shared" si="86"/>
        <v>3506.8039999999992</v>
      </c>
      <c r="K495" s="16">
        <f t="shared" si="86"/>
        <v>141.63400000000001</v>
      </c>
      <c r="L495" s="16">
        <f t="shared" si="86"/>
        <v>8926.4920000000002</v>
      </c>
      <c r="M495" s="16">
        <f t="shared" si="86"/>
        <v>17713.396000000001</v>
      </c>
      <c r="N495" s="16">
        <f t="shared" si="86"/>
        <v>4184.08</v>
      </c>
      <c r="O495" s="16">
        <f t="shared" si="86"/>
        <v>232.178</v>
      </c>
    </row>
  </sheetData>
  <mergeCells count="207">
    <mergeCell ref="A361:B361"/>
    <mergeCell ref="C349:O349"/>
    <mergeCell ref="B353:O353"/>
    <mergeCell ref="A331:B331"/>
    <mergeCell ref="A332:O332"/>
    <mergeCell ref="A338:B338"/>
    <mergeCell ref="C339:O339"/>
    <mergeCell ref="A342:O342"/>
    <mergeCell ref="A348:B348"/>
    <mergeCell ref="C316:O316"/>
    <mergeCell ref="B321:O321"/>
    <mergeCell ref="A328:B328"/>
    <mergeCell ref="A329:A330"/>
    <mergeCell ref="B329:B330"/>
    <mergeCell ref="C329:C330"/>
    <mergeCell ref="D329:F329"/>
    <mergeCell ref="G329:G330"/>
    <mergeCell ref="H329:K329"/>
    <mergeCell ref="L329:O329"/>
    <mergeCell ref="A296:B296"/>
    <mergeCell ref="A297:O297"/>
    <mergeCell ref="A304:B304"/>
    <mergeCell ref="C305:O305"/>
    <mergeCell ref="A308:O308"/>
    <mergeCell ref="A315:B315"/>
    <mergeCell ref="C282:O282"/>
    <mergeCell ref="B287:O287"/>
    <mergeCell ref="A293:B293"/>
    <mergeCell ref="A294:A295"/>
    <mergeCell ref="B294:B295"/>
    <mergeCell ref="C294:C295"/>
    <mergeCell ref="D294:F294"/>
    <mergeCell ref="G294:G295"/>
    <mergeCell ref="H294:K294"/>
    <mergeCell ref="L294:O294"/>
    <mergeCell ref="A263:B263"/>
    <mergeCell ref="A264:O264"/>
    <mergeCell ref="A270:B270"/>
    <mergeCell ref="C271:O271"/>
    <mergeCell ref="A274:O274"/>
    <mergeCell ref="A281:B281"/>
    <mergeCell ref="B253:O253"/>
    <mergeCell ref="A260:B260"/>
    <mergeCell ref="A261:A262"/>
    <mergeCell ref="B261:B262"/>
    <mergeCell ref="C261:C262"/>
    <mergeCell ref="D261:F261"/>
    <mergeCell ref="G261:G262"/>
    <mergeCell ref="H261:K261"/>
    <mergeCell ref="L261:O261"/>
    <mergeCell ref="A239:B239"/>
    <mergeCell ref="A240:O240"/>
    <mergeCell ref="A247:B247"/>
    <mergeCell ref="A248:B248"/>
    <mergeCell ref="C248:O248"/>
    <mergeCell ref="A252:B252"/>
    <mergeCell ref="H226:K226"/>
    <mergeCell ref="L226:O226"/>
    <mergeCell ref="A228:B228"/>
    <mergeCell ref="A229:O229"/>
    <mergeCell ref="A236:B236"/>
    <mergeCell ref="C237:O237"/>
    <mergeCell ref="A225:B225"/>
    <mergeCell ref="A226:A227"/>
    <mergeCell ref="B226:B227"/>
    <mergeCell ref="C226:C227"/>
    <mergeCell ref="D226:F226"/>
    <mergeCell ref="G226:G227"/>
    <mergeCell ref="A204:B204"/>
    <mergeCell ref="C205:O205"/>
    <mergeCell ref="A212:B212"/>
    <mergeCell ref="D213:O213"/>
    <mergeCell ref="A217:B217"/>
    <mergeCell ref="B218:O218"/>
    <mergeCell ref="H190:K190"/>
    <mergeCell ref="L190:O190"/>
    <mergeCell ref="A192:B192"/>
    <mergeCell ref="A193:O193"/>
    <mergeCell ref="A201:B201"/>
    <mergeCell ref="C202:O202"/>
    <mergeCell ref="A177:B177"/>
    <mergeCell ref="C178:O178"/>
    <mergeCell ref="A182:B182"/>
    <mergeCell ref="C183:O183"/>
    <mergeCell ref="A189:B189"/>
    <mergeCell ref="A190:A191"/>
    <mergeCell ref="B190:B191"/>
    <mergeCell ref="C190:C191"/>
    <mergeCell ref="D190:F190"/>
    <mergeCell ref="G190:G191"/>
    <mergeCell ref="A159:B159"/>
    <mergeCell ref="A160:O160"/>
    <mergeCell ref="A166:B166"/>
    <mergeCell ref="C167:O167"/>
    <mergeCell ref="A169:B169"/>
    <mergeCell ref="A170:O170"/>
    <mergeCell ref="B149:O149"/>
    <mergeCell ref="A156:B156"/>
    <mergeCell ref="A157:A158"/>
    <mergeCell ref="B157:B158"/>
    <mergeCell ref="C157:C158"/>
    <mergeCell ref="D157:F157"/>
    <mergeCell ref="G157:G158"/>
    <mergeCell ref="H157:K157"/>
    <mergeCell ref="L157:O157"/>
    <mergeCell ref="C132:O132"/>
    <mergeCell ref="A134:B134"/>
    <mergeCell ref="A135:O135"/>
    <mergeCell ref="A143:B143"/>
    <mergeCell ref="B144:O144"/>
    <mergeCell ref="A148:B148"/>
    <mergeCell ref="G120:G121"/>
    <mergeCell ref="H120:K120"/>
    <mergeCell ref="L120:O120"/>
    <mergeCell ref="A122:B122"/>
    <mergeCell ref="A123:O123"/>
    <mergeCell ref="A131:B131"/>
    <mergeCell ref="A118:B118"/>
    <mergeCell ref="A119:B119"/>
    <mergeCell ref="A120:A121"/>
    <mergeCell ref="B120:B121"/>
    <mergeCell ref="C120:C121"/>
    <mergeCell ref="D120:F120"/>
    <mergeCell ref="A96:B96"/>
    <mergeCell ref="A98:O98"/>
    <mergeCell ref="A106:B106"/>
    <mergeCell ref="B107:O107"/>
    <mergeCell ref="A111:B111"/>
    <mergeCell ref="B112:O112"/>
    <mergeCell ref="L83:O83"/>
    <mergeCell ref="A85:B85"/>
    <mergeCell ref="A86:O86"/>
    <mergeCell ref="A93:B93"/>
    <mergeCell ref="A94:B94"/>
    <mergeCell ref="C94:O94"/>
    <mergeCell ref="A83:A84"/>
    <mergeCell ref="B83:B84"/>
    <mergeCell ref="C83:C84"/>
    <mergeCell ref="D83:F83"/>
    <mergeCell ref="G83:G84"/>
    <mergeCell ref="H83:K83"/>
    <mergeCell ref="A60:O60"/>
    <mergeCell ref="B69:O69"/>
    <mergeCell ref="A73:B73"/>
    <mergeCell ref="B74:O74"/>
    <mergeCell ref="A80:B80"/>
    <mergeCell ref="A82:B82"/>
    <mergeCell ref="L45:O45"/>
    <mergeCell ref="A47:B47"/>
    <mergeCell ref="A48:O48"/>
    <mergeCell ref="A56:B56"/>
    <mergeCell ref="C56:O56"/>
    <mergeCell ref="A58:B58"/>
    <mergeCell ref="A45:A46"/>
    <mergeCell ref="B45:B46"/>
    <mergeCell ref="C45:C46"/>
    <mergeCell ref="D45:F45"/>
    <mergeCell ref="G45:G46"/>
    <mergeCell ref="H45:K45"/>
    <mergeCell ref="A12:B12"/>
    <mergeCell ref="A13:O13"/>
    <mergeCell ref="B21:O21"/>
    <mergeCell ref="B33:O33"/>
    <mergeCell ref="A37:B37"/>
    <mergeCell ref="B38:O38"/>
    <mergeCell ref="A6:M6"/>
    <mergeCell ref="B9:C9"/>
    <mergeCell ref="A10:A11"/>
    <mergeCell ref="B10:B11"/>
    <mergeCell ref="C10:C11"/>
    <mergeCell ref="D10:F10"/>
    <mergeCell ref="G10:G11"/>
    <mergeCell ref="H10:K10"/>
    <mergeCell ref="L10:O10"/>
    <mergeCell ref="A362:O362"/>
    <mergeCell ref="A368:B368"/>
    <mergeCell ref="C369:O369"/>
    <mergeCell ref="A372:O372"/>
    <mergeCell ref="A379:B379"/>
    <mergeCell ref="C380:O380"/>
    <mergeCell ref="B386:O386"/>
    <mergeCell ref="A394:B394"/>
    <mergeCell ref="A395:O395"/>
    <mergeCell ref="A401:B401"/>
    <mergeCell ref="C402:O402"/>
    <mergeCell ref="A405:O405"/>
    <mergeCell ref="A413:B413"/>
    <mergeCell ref="C414:O414"/>
    <mergeCell ref="B419:O419"/>
    <mergeCell ref="A427:B427"/>
    <mergeCell ref="A428:O428"/>
    <mergeCell ref="B436:O436"/>
    <mergeCell ref="A481:B481"/>
    <mergeCell ref="B482:O482"/>
    <mergeCell ref="A486:B486"/>
    <mergeCell ref="B487:O487"/>
    <mergeCell ref="A494:B494"/>
    <mergeCell ref="A495:B495"/>
    <mergeCell ref="B448:O448"/>
    <mergeCell ref="A452:B452"/>
    <mergeCell ref="B453:O453"/>
    <mergeCell ref="A460:B460"/>
    <mergeCell ref="A461:O461"/>
    <mergeCell ref="A469:B469"/>
    <mergeCell ref="C470:O470"/>
    <mergeCell ref="A472:B472"/>
    <mergeCell ref="A473:O473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 7-11 лет школа</vt:lpstr>
      <vt:lpstr>от 12-17 лет школа</vt:lpstr>
      <vt:lpstr>инт  от 7-10 лет</vt:lpstr>
      <vt:lpstr>от 11-17 лет инт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2024-09-12T23:21:59Z</dcterms:modified>
</cp:coreProperties>
</file>